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0" yWindow="0" windowWidth="25600" windowHeight="14680" tabRatio="500"/>
  </bookViews>
  <sheets>
    <sheet name="combined RH &amp; Pru AP2IV-4KO" sheetId="1" r:id="rId1"/>
  </sheets>
  <definedNames>
    <definedName name="_xlnm._FilterDatabase" localSheetId="0" hidden="1">'combined RH &amp; Pru AP2IV-4KO'!$A$2:$J$2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3" i="1"/>
  <c r="J78" i="1"/>
  <c r="D78" i="1"/>
  <c r="J33" i="1"/>
  <c r="D33" i="1"/>
  <c r="J45" i="1"/>
  <c r="D45" i="1"/>
  <c r="J39" i="1"/>
  <c r="D39" i="1"/>
  <c r="J31" i="1"/>
  <c r="D31" i="1"/>
  <c r="J30" i="1"/>
  <c r="D30" i="1"/>
  <c r="J38" i="1"/>
  <c r="D38" i="1"/>
  <c r="J59" i="1"/>
  <c r="D59" i="1"/>
  <c r="J43" i="1"/>
  <c r="D43" i="1"/>
  <c r="J35" i="1"/>
  <c r="D35" i="1"/>
  <c r="J22" i="1"/>
  <c r="D22" i="1"/>
  <c r="J16" i="1"/>
  <c r="D16" i="1"/>
  <c r="J52" i="1"/>
  <c r="D52" i="1"/>
  <c r="J53" i="1"/>
  <c r="D53" i="1"/>
  <c r="J62" i="1"/>
  <c r="D62" i="1"/>
  <c r="J55" i="1"/>
  <c r="D55" i="1"/>
  <c r="J49" i="1"/>
  <c r="D49" i="1"/>
  <c r="J46" i="1"/>
  <c r="D46" i="1"/>
  <c r="J50" i="1"/>
  <c r="D50" i="1"/>
  <c r="J54" i="1"/>
  <c r="D54" i="1"/>
  <c r="J37" i="1"/>
  <c r="D37" i="1"/>
  <c r="J40" i="1"/>
  <c r="D40" i="1"/>
  <c r="J60" i="1"/>
  <c r="D60" i="1"/>
  <c r="J42" i="1"/>
  <c r="D42" i="1"/>
  <c r="J58" i="1"/>
  <c r="D58" i="1"/>
  <c r="J47" i="1"/>
  <c r="D47" i="1"/>
  <c r="J44" i="1"/>
  <c r="D44" i="1"/>
  <c r="J56" i="1"/>
  <c r="D56" i="1"/>
  <c r="J34" i="1"/>
  <c r="D34" i="1"/>
  <c r="J73" i="1"/>
  <c r="D73" i="1"/>
  <c r="J41" i="1"/>
  <c r="D41" i="1"/>
  <c r="J51" i="1"/>
  <c r="D51" i="1"/>
  <c r="J29" i="1"/>
  <c r="D29" i="1"/>
  <c r="J63" i="1"/>
  <c r="D63" i="1"/>
  <c r="J13" i="1"/>
  <c r="D13" i="1"/>
  <c r="J32" i="1"/>
  <c r="D32" i="1"/>
  <c r="J36" i="1"/>
  <c r="D36" i="1"/>
  <c r="J61" i="1"/>
  <c r="D61" i="1"/>
  <c r="J57" i="1"/>
  <c r="D57" i="1"/>
  <c r="J5" i="1"/>
  <c r="D5" i="1"/>
  <c r="J9" i="1"/>
  <c r="D9" i="1"/>
  <c r="J21" i="1"/>
  <c r="D21" i="1"/>
  <c r="J48" i="1"/>
  <c r="D48" i="1"/>
  <c r="J77" i="1"/>
  <c r="J76" i="1"/>
  <c r="J75" i="1"/>
  <c r="J74" i="1"/>
  <c r="J72" i="1"/>
  <c r="J71" i="1"/>
  <c r="J70" i="1"/>
  <c r="J69" i="1"/>
  <c r="J68" i="1"/>
  <c r="J67" i="1"/>
  <c r="J66" i="1"/>
  <c r="J65" i="1"/>
  <c r="J64" i="1"/>
  <c r="J28" i="1"/>
  <c r="D28" i="1"/>
  <c r="J27" i="1"/>
  <c r="D27" i="1"/>
  <c r="J26" i="1"/>
  <c r="D26" i="1"/>
  <c r="J25" i="1"/>
  <c r="D25" i="1"/>
  <c r="J24" i="1"/>
  <c r="D24" i="1"/>
  <c r="J23" i="1"/>
  <c r="D23" i="1"/>
  <c r="J20" i="1"/>
  <c r="D20" i="1"/>
  <c r="J19" i="1"/>
  <c r="D19" i="1"/>
  <c r="J18" i="1"/>
  <c r="D18" i="1"/>
  <c r="J17" i="1"/>
  <c r="D17" i="1"/>
  <c r="J15" i="1"/>
  <c r="D15" i="1"/>
  <c r="J14" i="1"/>
  <c r="D14" i="1"/>
  <c r="J12" i="1"/>
  <c r="D12" i="1"/>
  <c r="J11" i="1"/>
  <c r="D11" i="1"/>
  <c r="J10" i="1"/>
  <c r="D10" i="1"/>
  <c r="J8" i="1"/>
  <c r="D8" i="1"/>
  <c r="J7" i="1"/>
  <c r="D7" i="1"/>
  <c r="J6" i="1"/>
  <c r="D6" i="1"/>
  <c r="J4" i="1"/>
  <c r="D4" i="1"/>
  <c r="J3" i="1"/>
  <c r="D3" i="1"/>
</calcChain>
</file>

<file path=xl/sharedStrings.xml><?xml version="1.0" encoding="utf-8"?>
<sst xmlns="http://schemas.openxmlformats.org/spreadsheetml/2006/main" count="164" uniqueCount="139">
  <si>
    <t>ToxoDB ID</t>
  </si>
  <si>
    <t>Fold Change</t>
  </si>
  <si>
    <t>Description</t>
  </si>
  <si>
    <t>TGME49_261650</t>
  </si>
  <si>
    <t>hypothetical protein</t>
  </si>
  <si>
    <t>TGME49_207150</t>
  </si>
  <si>
    <t>SRS49C (= SAG2D)</t>
  </si>
  <si>
    <t>TGME49_280580</t>
  </si>
  <si>
    <t xml:space="preserve"> SAG4 homolog (SAG4.2)</t>
  </si>
  <si>
    <t>TGME49_301890</t>
  </si>
  <si>
    <t>Toxoplasma gondii family B protein</t>
  </si>
  <si>
    <t>TGME49_253330</t>
  </si>
  <si>
    <t>BPK1</t>
  </si>
  <si>
    <t>TGME49_320190</t>
  </si>
  <si>
    <t>SRS16B (= SRS9)</t>
  </si>
  <si>
    <t>TGME49_207130</t>
  </si>
  <si>
    <t>SRS49A (= SAG2Y)</t>
  </si>
  <si>
    <t>TGME49_208730</t>
  </si>
  <si>
    <t>MCP4</t>
  </si>
  <si>
    <t>TGME49_208740</t>
  </si>
  <si>
    <t>microneme protein</t>
  </si>
  <si>
    <t>TGME49_237170</t>
  </si>
  <si>
    <t>TGME49_273110</t>
  </si>
  <si>
    <t>SRS30D</t>
  </si>
  <si>
    <t>TGME49_215500</t>
  </si>
  <si>
    <t>TPR repeat containing protein</t>
  </si>
  <si>
    <t>TGME49_250930</t>
  </si>
  <si>
    <t>TGME49_235700</t>
  </si>
  <si>
    <t>sedoheptulose-1,7 bisphosphatse</t>
  </si>
  <si>
    <t>TGME49_250940</t>
  </si>
  <si>
    <t>TGME49_301210</t>
  </si>
  <si>
    <t xml:space="preserve">NAD(P) transhydrogenase </t>
  </si>
  <si>
    <t>TGME49_236010</t>
  </si>
  <si>
    <t>prenylcysteine oxidase</t>
  </si>
  <si>
    <t>TGME49_234440</t>
  </si>
  <si>
    <t>aminotransferase</t>
  </si>
  <si>
    <t>TGME49_246070</t>
  </si>
  <si>
    <t>SRS56A</t>
  </si>
  <si>
    <t>TGME49_213072</t>
  </si>
  <si>
    <t>Sec1 domain containing family</t>
  </si>
  <si>
    <t>TGME49_289600</t>
  </si>
  <si>
    <t>HSP29</t>
  </si>
  <si>
    <t>TGME49_200230</t>
  </si>
  <si>
    <t>MIC17C</t>
  </si>
  <si>
    <t>TGME49_232280</t>
  </si>
  <si>
    <t>TGME49_289100</t>
  </si>
  <si>
    <t>TGME49_306270</t>
  </si>
  <si>
    <t>TGME49_232410</t>
  </si>
  <si>
    <t>PDI family protein</t>
  </si>
  <si>
    <t>TGME49_229930</t>
  </si>
  <si>
    <t>p25-alpha domain-containing protein</t>
  </si>
  <si>
    <t>TGME49_292110</t>
  </si>
  <si>
    <t>formate/nitrite transporter</t>
  </si>
  <si>
    <t>TGME49_221630</t>
  </si>
  <si>
    <t>TGME49_276930</t>
  </si>
  <si>
    <t>TGME49_225790</t>
  </si>
  <si>
    <t>TGME49_226310</t>
  </si>
  <si>
    <t>zinc finger (CCCH type)</t>
  </si>
  <si>
    <t>TGME49_318470</t>
  </si>
  <si>
    <t>AP2IV-4</t>
  </si>
  <si>
    <t>TGME49_205370</t>
  </si>
  <si>
    <t>TGME49_207140</t>
  </si>
  <si>
    <t>SRS49B (= SAG2X)</t>
  </si>
  <si>
    <t>TGME49_207210</t>
  </si>
  <si>
    <t>TGME49_216140</t>
  </si>
  <si>
    <t>tetratricopeptide repeat-containing protein</t>
  </si>
  <si>
    <t>TGME49_218550</t>
  </si>
  <si>
    <t>PIK3R4 kinase-related protein</t>
  </si>
  <si>
    <t>TGME49_224530</t>
  </si>
  <si>
    <t xml:space="preserve"> IMC5 (ALV11)</t>
  </si>
  <si>
    <t>TGME49_224710</t>
  </si>
  <si>
    <t xml:space="preserve">vacuolar sorting receptor protein	</t>
  </si>
  <si>
    <t>TGME49_224770</t>
  </si>
  <si>
    <t>SRS40D</t>
  </si>
  <si>
    <t>TGME49_225290</t>
  </si>
  <si>
    <t>bradyzoite-NTPase</t>
  </si>
  <si>
    <t>TGME49_226290</t>
  </si>
  <si>
    <t xml:space="preserve">hypothetical protein		</t>
  </si>
  <si>
    <t>TGME49_227630</t>
  </si>
  <si>
    <t>TGME49_229220</t>
  </si>
  <si>
    <t>TGME49_231960</t>
  </si>
  <si>
    <t>omega secalin, putative</t>
  </si>
  <si>
    <t>TGME49_233300</t>
  </si>
  <si>
    <t xml:space="preserve">rhoGAP protein	</t>
  </si>
  <si>
    <t>TGME49_237090</t>
  </si>
  <si>
    <t>AP2X-5</t>
  </si>
  <si>
    <t>TGME49_239600</t>
  </si>
  <si>
    <t xml:space="preserve"> ROP23 (incomplete catalytic triad)</t>
  </si>
  <si>
    <t>TGME49_240060</t>
  </si>
  <si>
    <t>TGME49_246710</t>
  </si>
  <si>
    <t>TGME49_250820</t>
  </si>
  <si>
    <t>TGME49_251170</t>
  </si>
  <si>
    <t>KRUF family protein</t>
  </si>
  <si>
    <t>TGME49_255190</t>
  </si>
  <si>
    <t>myosin C</t>
  </si>
  <si>
    <t>TGME49_255210</t>
  </si>
  <si>
    <t>ATPase, AAA family protein</t>
  </si>
  <si>
    <t>TGME49_256800</t>
  </si>
  <si>
    <t>TGME49_262050</t>
  </si>
  <si>
    <t>Rhoptry kinase family protein ROP39</t>
  </si>
  <si>
    <t>TGME49_264870</t>
  </si>
  <si>
    <t>Sodium:neurotransmitter symporter family protein</t>
  </si>
  <si>
    <t>TGME49_265150</t>
  </si>
  <si>
    <t>TGME49_268210</t>
  </si>
  <si>
    <t>AGC kinase</t>
  </si>
  <si>
    <t>TGME49_271770</t>
  </si>
  <si>
    <t>TGME49_272520</t>
  </si>
  <si>
    <t xml:space="preserve">hypothetical protein	</t>
  </si>
  <si>
    <t>TGME49_277490</t>
  </si>
  <si>
    <t>TGME49_286150</t>
  </si>
  <si>
    <t>PAN/Apple domain-containing protein</t>
  </si>
  <si>
    <t>TGME49_290970</t>
  </si>
  <si>
    <t>8-amino-7-oxononanoate synthase</t>
  </si>
  <si>
    <t>TGME49_292260</t>
  </si>
  <si>
    <t>SRS36B (= SAG5D)</t>
  </si>
  <si>
    <t>TGME49_293840</t>
  </si>
  <si>
    <t>TGME49_295100</t>
  </si>
  <si>
    <t>TGME49_297180</t>
  </si>
  <si>
    <t>TGME49_301160</t>
  </si>
  <si>
    <t>SRS19C (= SRS7)</t>
  </si>
  <si>
    <t>TGME49_301170</t>
  </si>
  <si>
    <t>SRS19D</t>
  </si>
  <si>
    <t>TGME49_301180</t>
  </si>
  <si>
    <t>SRS19F</t>
  </si>
  <si>
    <t>TGME49_304930</t>
  </si>
  <si>
    <t>TGME49_315290</t>
  </si>
  <si>
    <t>TGME49_321480</t>
  </si>
  <si>
    <t>SRS12B</t>
  </si>
  <si>
    <t>TGME49_289690</t>
  </si>
  <si>
    <t>GAPDH2</t>
  </si>
  <si>
    <t>CTG</t>
  </si>
  <si>
    <t>Fold Change  complemented vs parent</t>
  </si>
  <si>
    <r>
      <t>Parent RHCre-AP2IV-4</t>
    </r>
    <r>
      <rPr>
        <b/>
        <vertAlign val="superscript"/>
        <sz val="8"/>
        <color theme="1"/>
        <rFont val="Arial"/>
      </rPr>
      <t xml:space="preserve">floxed </t>
    </r>
  </si>
  <si>
    <r>
      <t>RHCre-</t>
    </r>
    <r>
      <rPr>
        <b/>
        <i/>
        <sz val="8"/>
        <color theme="1"/>
        <rFont val="Arial"/>
      </rPr>
      <t>Δap2IV-4</t>
    </r>
  </si>
  <si>
    <r>
      <t xml:space="preserve">Fold Change  </t>
    </r>
    <r>
      <rPr>
        <b/>
        <i/>
        <sz val="8"/>
        <color theme="1"/>
        <rFont val="Arial"/>
      </rPr>
      <t>Δap2IV-4</t>
    </r>
    <r>
      <rPr>
        <b/>
        <sz val="8"/>
        <color theme="1"/>
        <rFont val="Arial"/>
      </rPr>
      <t xml:space="preserve"> vs parent</t>
    </r>
  </si>
  <si>
    <r>
      <t>PruQ-AP2IV-4</t>
    </r>
    <r>
      <rPr>
        <b/>
        <vertAlign val="superscript"/>
        <sz val="8"/>
        <color theme="1"/>
        <rFont val="Arial"/>
      </rPr>
      <t>HA</t>
    </r>
  </si>
  <si>
    <r>
      <t>PruQ-</t>
    </r>
    <r>
      <rPr>
        <b/>
        <i/>
        <sz val="8"/>
        <color theme="1"/>
        <rFont val="Symbol"/>
        <charset val="2"/>
      </rPr>
      <t>D</t>
    </r>
    <r>
      <rPr>
        <b/>
        <i/>
        <sz val="8"/>
        <color theme="1"/>
        <rFont val="Arial"/>
      </rPr>
      <t>ap2IV-4</t>
    </r>
  </si>
  <si>
    <r>
      <t>RHCre-</t>
    </r>
    <r>
      <rPr>
        <b/>
        <i/>
        <sz val="8"/>
        <color theme="1"/>
        <rFont val="Arial"/>
      </rPr>
      <t xml:space="preserve">Δap2IV-4 </t>
    </r>
    <r>
      <rPr>
        <b/>
        <sz val="8"/>
        <color theme="1"/>
        <rFont val="Arial"/>
      </rPr>
      <t>comp.</t>
    </r>
  </si>
  <si>
    <r>
      <rPr>
        <b/>
        <sz val="10"/>
        <color theme="1"/>
        <rFont val="Calibri"/>
        <scheme val="minor"/>
      </rPr>
      <t>Dataset S1</t>
    </r>
    <r>
      <rPr>
        <sz val="10"/>
        <color theme="1"/>
        <rFont val="Calibri"/>
        <scheme val="minor"/>
      </rPr>
      <t>:  Combined lists of mRNAs altered &gt;2 fold in RHCre-</t>
    </r>
    <r>
      <rPr>
        <i/>
        <sz val="10"/>
        <color theme="1"/>
        <rFont val="Calibri"/>
        <scheme val="minor"/>
      </rPr>
      <t>Δap2IV-4</t>
    </r>
    <r>
      <rPr>
        <sz val="10"/>
        <color theme="1"/>
        <rFont val="Calibri"/>
        <scheme val="minor"/>
      </rPr>
      <t xml:space="preserve"> or PruQ-</t>
    </r>
    <r>
      <rPr>
        <i/>
        <sz val="10"/>
        <color theme="1"/>
        <rFont val="Calibri"/>
        <scheme val="minor"/>
      </rPr>
      <t>Δap2IV-4</t>
    </r>
    <r>
      <rPr>
        <sz val="10"/>
        <color theme="1"/>
        <rFont val="Calibri"/>
        <scheme val="minor"/>
      </rPr>
      <t xml:space="preserve"> parasites grown as tachyzoites in normal pH 7.0 media (GSE93531).  Yellow highlighted genes are changed &gt;2 fold in the same direction in both knockout parasites, Grey highlighted genes are &gt;2 fold changed in RHCre-</t>
    </r>
    <r>
      <rPr>
        <i/>
        <sz val="10"/>
        <color theme="1"/>
        <rFont val="Calibri"/>
        <scheme val="minor"/>
      </rPr>
      <t>Δap2IV-4</t>
    </r>
    <r>
      <rPr>
        <sz val="10"/>
        <color theme="1"/>
        <rFont val="Calibri"/>
        <scheme val="minor"/>
      </rPr>
      <t xml:space="preserve"> parasites, and white highlighted genes are &gt;2-fold changed in PruQ</t>
    </r>
    <r>
      <rPr>
        <i/>
        <sz val="10"/>
        <color theme="1"/>
        <rFont val="Calibri"/>
        <scheme val="minor"/>
      </rPr>
      <t>-Δap2IV-4</t>
    </r>
    <r>
      <rPr>
        <sz val="10"/>
        <color theme="1"/>
        <rFont val="Calibri"/>
        <scheme val="minor"/>
      </rPr>
      <t xml:space="preserve"> parasites.  In general, mRNAs increased &gt;2-fold in RHCre-</t>
    </r>
    <r>
      <rPr>
        <i/>
        <sz val="10"/>
        <color theme="1"/>
        <rFont val="Calibri"/>
        <scheme val="minor"/>
      </rPr>
      <t>Δap2IV-4</t>
    </r>
    <r>
      <rPr>
        <sz val="10"/>
        <color theme="1"/>
        <rFont val="Calibri"/>
        <scheme val="minor"/>
      </rPr>
      <t xml:space="preserve"> parasites show higher baseline expression  in Pru parental parasites leading to lower fold changes in PruQ-</t>
    </r>
    <r>
      <rPr>
        <i/>
        <sz val="10"/>
        <color theme="1"/>
        <rFont val="Calibri"/>
        <scheme val="minor"/>
      </rPr>
      <t>Δap2IV-4</t>
    </r>
    <r>
      <rPr>
        <sz val="10"/>
        <color theme="1"/>
        <rFont val="Calibri"/>
        <scheme val="minor"/>
      </rPr>
      <t xml:space="preserve"> parasites.  However, &gt;90% of mRNAs &gt;2-fold in RHCre-</t>
    </r>
    <r>
      <rPr>
        <i/>
        <sz val="10"/>
        <color theme="1"/>
        <rFont val="Calibri"/>
        <scheme val="minor"/>
      </rPr>
      <t>Δap2IV-4</t>
    </r>
    <r>
      <rPr>
        <sz val="10"/>
        <color theme="1"/>
        <rFont val="Calibri"/>
        <scheme val="minor"/>
      </rPr>
      <t xml:space="preserve"> parasites also show expression changes in  PruQ-</t>
    </r>
    <r>
      <rPr>
        <i/>
        <sz val="10"/>
        <color theme="1"/>
        <rFont val="Calibri"/>
        <scheme val="minor"/>
      </rPr>
      <t>Δap2IV-4</t>
    </r>
    <r>
      <rPr>
        <sz val="10"/>
        <color theme="1"/>
        <rFont val="Calibri"/>
        <scheme val="minor"/>
      </rPr>
      <t xml:space="preserve"> parasites in the same direction either up or down regulated.   Values for baseline mRNA expression in Type III CTG parasites (see GEO accession GSE89469) was included for those genes increased &gt;2-fold in RHCre-</t>
    </r>
    <r>
      <rPr>
        <i/>
        <sz val="10"/>
        <color theme="1"/>
        <rFont val="Calibri"/>
        <scheme val="minor"/>
      </rPr>
      <t>Δap2IV-4</t>
    </r>
    <r>
      <rPr>
        <sz val="10"/>
        <color theme="1"/>
        <rFont val="Calibri"/>
        <scheme val="minor"/>
      </rPr>
      <t xml:space="preserve"> parasites to show that higher baseline mRNA expression is a characteristic of strains that have a greater capacity to develop into the tissue cyst; nearly 70% of CTG mRNAs showed higher baseline expression than in RH parental parasites.  GAPDH2 expression was included here as an internal reference for constitutive mRNA expression across all datasets; there is a 1.5 fold difference in GAPDH2 expression across all the datasets.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</si>
</sst>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Arial"/>
    </font>
    <font>
      <b/>
      <vertAlign val="superscript"/>
      <sz val="8"/>
      <color theme="1"/>
      <name val="Arial"/>
    </font>
    <font>
      <b/>
      <i/>
      <sz val="8"/>
      <color theme="1"/>
      <name val="Arial"/>
    </font>
    <font>
      <b/>
      <i/>
      <sz val="8"/>
      <color theme="1"/>
      <name val="Symbol"/>
      <charset val="2"/>
    </font>
    <font>
      <sz val="8"/>
      <color theme="1"/>
      <name val="Arial"/>
    </font>
    <font>
      <sz val="8"/>
      <color rgb="FF000000"/>
      <name val="Arial"/>
    </font>
    <font>
      <sz val="8"/>
      <color rgb="FFFF0000"/>
      <name val="Arial"/>
    </font>
    <font>
      <sz val="10"/>
      <color theme="1"/>
      <name val="Calibri"/>
      <scheme val="minor"/>
    </font>
    <font>
      <b/>
      <sz val="10"/>
      <color theme="1"/>
      <name val="Calibri"/>
      <scheme val="minor"/>
    </font>
    <font>
      <i/>
      <sz val="10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4" fillId="0" borderId="0" xfId="0" applyFont="1" applyFill="1"/>
    <xf numFmtId="164" fontId="9" fillId="0" borderId="1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workbookViewId="0">
      <selection activeCell="M1" sqref="M1"/>
    </sheetView>
  </sheetViews>
  <sheetFormatPr baseColWidth="10" defaultRowHeight="15" x14ac:dyDescent="0"/>
  <cols>
    <col min="1" max="1" width="13" customWidth="1"/>
    <col min="2" max="2" width="10.33203125" customWidth="1"/>
    <col min="3" max="3" width="8.83203125" customWidth="1"/>
    <col min="4" max="4" width="9.6640625" customWidth="1"/>
    <col min="5" max="5" width="7.83203125" customWidth="1"/>
    <col min="6" max="6" width="10.33203125" customWidth="1"/>
    <col min="7" max="7" width="22.5" customWidth="1"/>
    <col min="8" max="8" width="8.1640625" customWidth="1"/>
    <col min="9" max="9" width="7.5" customWidth="1"/>
    <col min="10" max="10" width="9.83203125" customWidth="1"/>
    <col min="11" max="11" width="8" customWidth="1"/>
  </cols>
  <sheetData>
    <row r="1" spans="1:11" ht="146" customHeight="1">
      <c r="A1" s="17" t="s">
        <v>138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45" customHeight="1">
      <c r="A2" s="3" t="s">
        <v>0</v>
      </c>
      <c r="B2" s="3" t="s">
        <v>132</v>
      </c>
      <c r="C2" s="3" t="s">
        <v>133</v>
      </c>
      <c r="D2" s="3" t="s">
        <v>134</v>
      </c>
      <c r="E2" s="3" t="s">
        <v>137</v>
      </c>
      <c r="F2" s="4" t="s">
        <v>131</v>
      </c>
      <c r="G2" s="4" t="s">
        <v>2</v>
      </c>
      <c r="H2" s="3" t="s">
        <v>135</v>
      </c>
      <c r="I2" s="3" t="s">
        <v>136</v>
      </c>
      <c r="J2" s="5" t="s">
        <v>1</v>
      </c>
      <c r="K2" s="6" t="s">
        <v>130</v>
      </c>
    </row>
    <row r="3" spans="1:11" ht="41" customHeight="1">
      <c r="A3" s="7" t="s">
        <v>3</v>
      </c>
      <c r="B3" s="7">
        <v>30.104523499999999</v>
      </c>
      <c r="C3" s="7">
        <v>517.43505000000005</v>
      </c>
      <c r="D3" s="7">
        <f>C3/B3</f>
        <v>17.187950176324833</v>
      </c>
      <c r="E3" s="7">
        <v>48.216259000000001</v>
      </c>
      <c r="F3" s="7">
        <f>E3/B3</f>
        <v>1.6016283732243761</v>
      </c>
      <c r="G3" s="7" t="s">
        <v>4</v>
      </c>
      <c r="H3" s="7">
        <v>144.29545999999999</v>
      </c>
      <c r="I3" s="7">
        <v>430.23682000000002</v>
      </c>
      <c r="J3" s="7">
        <f t="shared" ref="J3:J14" si="0">(I3/H3)</f>
        <v>2.9816379531275623</v>
      </c>
      <c r="K3" s="8">
        <v>261.84956</v>
      </c>
    </row>
    <row r="4" spans="1:11" ht="21" customHeight="1">
      <c r="A4" s="9" t="s">
        <v>5</v>
      </c>
      <c r="B4" s="9">
        <v>19.829950499999999</v>
      </c>
      <c r="C4" s="9">
        <v>320.78448500000002</v>
      </c>
      <c r="D4" s="9">
        <f>C4/B4</f>
        <v>16.176766805343263</v>
      </c>
      <c r="E4" s="9">
        <v>36.601534000000001</v>
      </c>
      <c r="F4" s="9">
        <f t="shared" ref="F4:F67" si="1">E4/B4</f>
        <v>1.8457703159672538</v>
      </c>
      <c r="G4" s="9" t="s">
        <v>6</v>
      </c>
      <c r="H4" s="9">
        <v>224.58707000000001</v>
      </c>
      <c r="I4" s="9">
        <v>401.80470000000003</v>
      </c>
      <c r="J4" s="9">
        <f t="shared" si="0"/>
        <v>1.7890820695955472</v>
      </c>
      <c r="K4" s="8">
        <v>474.05516</v>
      </c>
    </row>
    <row r="5" spans="1:11" s="1" customFormat="1" ht="20">
      <c r="A5" s="7" t="s">
        <v>64</v>
      </c>
      <c r="B5" s="7">
        <v>20.8813545</v>
      </c>
      <c r="C5" s="7">
        <v>323.67303500000003</v>
      </c>
      <c r="D5" s="7">
        <f>(C5/B5)</f>
        <v>15.500576602921042</v>
      </c>
      <c r="E5" s="7">
        <v>58.505264499999996</v>
      </c>
      <c r="F5" s="7">
        <f t="shared" si="1"/>
        <v>2.8017945148146399</v>
      </c>
      <c r="G5" s="10" t="s">
        <v>65</v>
      </c>
      <c r="H5" s="7">
        <v>36.396279999999997</v>
      </c>
      <c r="I5" s="7">
        <v>301.76499999999999</v>
      </c>
      <c r="J5" s="7">
        <f t="shared" si="0"/>
        <v>8.2910945843915922</v>
      </c>
      <c r="K5" s="8">
        <v>1742.3780000000002</v>
      </c>
    </row>
    <row r="6" spans="1:11" s="1" customFormat="1">
      <c r="A6" s="9" t="s">
        <v>7</v>
      </c>
      <c r="B6" s="9">
        <v>59.611608000000004</v>
      </c>
      <c r="C6" s="9">
        <v>709.69407000000001</v>
      </c>
      <c r="D6" s="9">
        <f>C6/B6</f>
        <v>11.905299887230017</v>
      </c>
      <c r="E6" s="9">
        <v>116.291225</v>
      </c>
      <c r="F6" s="9">
        <f t="shared" si="1"/>
        <v>1.950815099636299</v>
      </c>
      <c r="G6" s="9" t="s">
        <v>8</v>
      </c>
      <c r="H6" s="9">
        <v>1046.1654000000001</v>
      </c>
      <c r="I6" s="9">
        <v>1899.5880999999999</v>
      </c>
      <c r="J6" s="9">
        <f t="shared" si="0"/>
        <v>1.8157626891503005</v>
      </c>
      <c r="K6" s="8">
        <v>4454.9418500000002</v>
      </c>
    </row>
    <row r="7" spans="1:11" s="1" customFormat="1">
      <c r="A7" s="9" t="s">
        <v>9</v>
      </c>
      <c r="B7" s="9">
        <v>33.345215500000002</v>
      </c>
      <c r="C7" s="9">
        <v>394.20107999999999</v>
      </c>
      <c r="D7" s="9">
        <f>C7/B7</f>
        <v>11.821818335527025</v>
      </c>
      <c r="E7" s="9">
        <v>153.39125999999999</v>
      </c>
      <c r="F7" s="9">
        <f t="shared" si="1"/>
        <v>4.6000980260571414</v>
      </c>
      <c r="G7" s="11" t="s">
        <v>10</v>
      </c>
      <c r="H7" s="9">
        <v>473.233</v>
      </c>
      <c r="I7" s="9">
        <v>541.88409999999999</v>
      </c>
      <c r="J7" s="9">
        <f t="shared" si="0"/>
        <v>1.1450682856013845</v>
      </c>
      <c r="K7" s="8">
        <v>390.36986000000002</v>
      </c>
    </row>
    <row r="8" spans="1:11" s="1" customFormat="1" ht="21" customHeight="1">
      <c r="A8" s="7" t="s">
        <v>11</v>
      </c>
      <c r="B8" s="7">
        <v>42.441423</v>
      </c>
      <c r="C8" s="7">
        <v>455.80238500000002</v>
      </c>
      <c r="D8" s="7">
        <f>C8/B8</f>
        <v>10.739564151748635</v>
      </c>
      <c r="E8" s="7">
        <v>29.346211500000003</v>
      </c>
      <c r="F8" s="7">
        <f t="shared" si="1"/>
        <v>0.69145211035925924</v>
      </c>
      <c r="G8" s="7" t="s">
        <v>12</v>
      </c>
      <c r="H8" s="7">
        <v>835.05229999999995</v>
      </c>
      <c r="I8" s="7">
        <v>2315.6084000000001</v>
      </c>
      <c r="J8" s="7">
        <f t="shared" si="0"/>
        <v>2.7730100258391004</v>
      </c>
      <c r="K8" s="8">
        <v>1018.139275</v>
      </c>
    </row>
    <row r="9" spans="1:11" s="1" customFormat="1">
      <c r="A9" s="7" t="s">
        <v>63</v>
      </c>
      <c r="B9" s="7">
        <v>8.4805962000000008</v>
      </c>
      <c r="C9" s="7">
        <v>67.692003</v>
      </c>
      <c r="D9" s="7">
        <f>(C9/B9)</f>
        <v>7.9819863372341668</v>
      </c>
      <c r="E9" s="7">
        <v>26.473794999999999</v>
      </c>
      <c r="F9" s="7">
        <f t="shared" si="1"/>
        <v>3.1216903122919586</v>
      </c>
      <c r="G9" s="7" t="s">
        <v>4</v>
      </c>
      <c r="H9" s="7">
        <v>209.49798999999999</v>
      </c>
      <c r="I9" s="7">
        <v>903.52625</v>
      </c>
      <c r="J9" s="7">
        <f t="shared" si="0"/>
        <v>4.3128158413357571</v>
      </c>
      <c r="K9" s="8">
        <v>233.81128000000001</v>
      </c>
    </row>
    <row r="10" spans="1:11" s="1" customFormat="1">
      <c r="A10" s="7" t="s">
        <v>13</v>
      </c>
      <c r="B10" s="7">
        <v>23.904910999999998</v>
      </c>
      <c r="C10" s="7">
        <v>183.61722499999999</v>
      </c>
      <c r="D10" s="7">
        <f>C10/B10</f>
        <v>7.6811507476434446</v>
      </c>
      <c r="E10" s="7">
        <v>56.488581499999995</v>
      </c>
      <c r="F10" s="7">
        <f t="shared" si="1"/>
        <v>2.3630534119118871</v>
      </c>
      <c r="G10" s="7" t="s">
        <v>14</v>
      </c>
      <c r="H10" s="7">
        <v>27.992190999999998</v>
      </c>
      <c r="I10" s="7">
        <v>256.73566</v>
      </c>
      <c r="J10" s="7">
        <f t="shared" si="0"/>
        <v>9.1716886327333231</v>
      </c>
      <c r="K10" s="8">
        <v>17.097520500000002</v>
      </c>
    </row>
    <row r="11" spans="1:11" s="1" customFormat="1">
      <c r="A11" s="7" t="s">
        <v>15</v>
      </c>
      <c r="B11" s="7">
        <v>49.047084999999996</v>
      </c>
      <c r="C11" s="7">
        <v>372.92302999999998</v>
      </c>
      <c r="D11" s="7">
        <f>C11/B11</f>
        <v>7.6033678657967139</v>
      </c>
      <c r="E11" s="7">
        <v>54.04766</v>
      </c>
      <c r="F11" s="7">
        <f t="shared" si="1"/>
        <v>1.101954580990899</v>
      </c>
      <c r="G11" s="7" t="s">
        <v>16</v>
      </c>
      <c r="H11" s="7">
        <v>171.16504</v>
      </c>
      <c r="I11" s="7">
        <v>833.68560000000002</v>
      </c>
      <c r="J11" s="7">
        <f t="shared" si="0"/>
        <v>4.8706534932600727</v>
      </c>
      <c r="K11" s="8">
        <v>2151.8317500000003</v>
      </c>
    </row>
    <row r="12" spans="1:11" s="1" customFormat="1">
      <c r="A12" s="7" t="s">
        <v>17</v>
      </c>
      <c r="B12" s="7">
        <v>88.755825000000002</v>
      </c>
      <c r="C12" s="7">
        <v>588.82568500000002</v>
      </c>
      <c r="D12" s="7">
        <f>C12/B12</f>
        <v>6.6342201765348925</v>
      </c>
      <c r="E12" s="7">
        <v>97.556767000000008</v>
      </c>
      <c r="F12" s="7">
        <f t="shared" si="1"/>
        <v>1.0991590354773899</v>
      </c>
      <c r="G12" s="7" t="s">
        <v>18</v>
      </c>
      <c r="H12" s="7">
        <v>248.96544</v>
      </c>
      <c r="I12" s="7">
        <v>887.64120000000003</v>
      </c>
      <c r="J12" s="7">
        <f t="shared" si="0"/>
        <v>3.5653189454729137</v>
      </c>
      <c r="K12" s="8">
        <v>141.49867499999999</v>
      </c>
    </row>
    <row r="13" spans="1:11" s="1" customFormat="1">
      <c r="A13" s="7" t="s">
        <v>74</v>
      </c>
      <c r="B13" s="7">
        <v>8.3412915000000005</v>
      </c>
      <c r="C13" s="7">
        <v>38.480499999999999</v>
      </c>
      <c r="D13" s="7">
        <f>(C13/B13)</f>
        <v>4.6132544342803508</v>
      </c>
      <c r="E13" s="7">
        <v>11.521707300000001</v>
      </c>
      <c r="F13" s="7">
        <f t="shared" si="1"/>
        <v>1.3812857757099126</v>
      </c>
      <c r="G13" s="7" t="s">
        <v>75</v>
      </c>
      <c r="H13" s="7">
        <v>24.869225</v>
      </c>
      <c r="I13" s="7">
        <v>102.38451000000001</v>
      </c>
      <c r="J13" s="7">
        <f t="shared" si="0"/>
        <v>4.1169159875307733</v>
      </c>
      <c r="K13" s="8">
        <v>428.63418000000001</v>
      </c>
    </row>
    <row r="14" spans="1:11" s="1" customFormat="1">
      <c r="A14" s="7" t="s">
        <v>19</v>
      </c>
      <c r="B14" s="7">
        <v>654.50021500000003</v>
      </c>
      <c r="C14" s="7">
        <v>2872.4075499999999</v>
      </c>
      <c r="D14" s="7">
        <f>C14/B14</f>
        <v>4.3887037531378041</v>
      </c>
      <c r="E14" s="7">
        <v>721.69579999999996</v>
      </c>
      <c r="F14" s="7">
        <f t="shared" si="1"/>
        <v>1.1026670174585045</v>
      </c>
      <c r="G14" s="7" t="s">
        <v>20</v>
      </c>
      <c r="H14" s="7">
        <v>3657.3236999999999</v>
      </c>
      <c r="I14" s="7">
        <v>7389.393</v>
      </c>
      <c r="J14" s="7">
        <f t="shared" si="0"/>
        <v>2.0204372393944787</v>
      </c>
      <c r="K14" s="8">
        <v>226.47708</v>
      </c>
    </row>
    <row r="15" spans="1:11" s="1" customFormat="1">
      <c r="A15" s="9" t="s">
        <v>21</v>
      </c>
      <c r="B15" s="9">
        <v>64.062254999999993</v>
      </c>
      <c r="C15" s="9">
        <v>242.21042</v>
      </c>
      <c r="D15" s="9">
        <f>C15/B15</f>
        <v>3.7808600399720556</v>
      </c>
      <c r="E15" s="9">
        <v>73.417114999999995</v>
      </c>
      <c r="F15" s="9">
        <f t="shared" si="1"/>
        <v>1.1460276413935164</v>
      </c>
      <c r="G15" s="9" t="s">
        <v>4</v>
      </c>
      <c r="H15" s="9">
        <v>934.61040000000003</v>
      </c>
      <c r="I15" s="9">
        <v>733.32</v>
      </c>
      <c r="J15" s="9">
        <f>-(H15/I15)</f>
        <v>-1.2744918998527246</v>
      </c>
      <c r="K15" s="8">
        <v>292.11941000000002</v>
      </c>
    </row>
    <row r="16" spans="1:11" s="1" customFormat="1">
      <c r="A16" s="7" t="s">
        <v>111</v>
      </c>
      <c r="B16" s="7">
        <v>59.912633</v>
      </c>
      <c r="C16" s="7">
        <v>218.75984499999998</v>
      </c>
      <c r="D16" s="7">
        <f>(C16/B16)</f>
        <v>3.6513141560645481</v>
      </c>
      <c r="E16" s="7">
        <v>112.5215</v>
      </c>
      <c r="F16" s="7">
        <f t="shared" si="1"/>
        <v>1.8780930559336293</v>
      </c>
      <c r="G16" s="10" t="s">
        <v>112</v>
      </c>
      <c r="H16" s="7">
        <v>376.06497000000002</v>
      </c>
      <c r="I16" s="7">
        <v>1610.4838</v>
      </c>
      <c r="J16" s="7">
        <f>(I16/H16)</f>
        <v>4.2824616182677158</v>
      </c>
      <c r="K16" s="8">
        <v>475.30780000000004</v>
      </c>
    </row>
    <row r="17" spans="1:11" s="1" customFormat="1">
      <c r="A17" s="9" t="s">
        <v>22</v>
      </c>
      <c r="B17" s="9">
        <v>49.755682</v>
      </c>
      <c r="C17" s="9">
        <v>163.00463000000002</v>
      </c>
      <c r="D17" s="9">
        <f>C17/B17</f>
        <v>3.2761008079439051</v>
      </c>
      <c r="E17" s="9">
        <v>44.900592500000002</v>
      </c>
      <c r="F17" s="9">
        <f t="shared" si="1"/>
        <v>0.90242140586074171</v>
      </c>
      <c r="G17" s="9" t="s">
        <v>23</v>
      </c>
      <c r="H17" s="9">
        <v>13.259262</v>
      </c>
      <c r="I17" s="9">
        <v>13.401952</v>
      </c>
      <c r="J17" s="9">
        <f>(I17/H17)</f>
        <v>1.010761534088398</v>
      </c>
      <c r="K17" s="8">
        <v>19.147923500000001</v>
      </c>
    </row>
    <row r="18" spans="1:11" s="1" customFormat="1">
      <c r="A18" s="9" t="s">
        <v>24</v>
      </c>
      <c r="B18" s="9">
        <v>35.018646500000003</v>
      </c>
      <c r="C18" s="9">
        <v>108.13563500000001</v>
      </c>
      <c r="D18" s="9">
        <f>C18/B18</f>
        <v>3.0879444469677035</v>
      </c>
      <c r="E18" s="9">
        <v>30.305752500000001</v>
      </c>
      <c r="F18" s="9">
        <f t="shared" si="1"/>
        <v>0.86541758545693648</v>
      </c>
      <c r="G18" s="9" t="s">
        <v>25</v>
      </c>
      <c r="H18" s="9">
        <v>43.917879999999997</v>
      </c>
      <c r="I18" s="9">
        <v>69.934740000000005</v>
      </c>
      <c r="J18" s="9">
        <f>(I18/H18)</f>
        <v>1.5923979026310016</v>
      </c>
      <c r="K18" s="8">
        <v>28.900794999999999</v>
      </c>
    </row>
    <row r="19" spans="1:11" s="1" customFormat="1">
      <c r="A19" s="9" t="s">
        <v>26</v>
      </c>
      <c r="B19" s="9">
        <v>58.405096499999999</v>
      </c>
      <c r="C19" s="9">
        <v>160.50956500000001</v>
      </c>
      <c r="D19" s="9">
        <f>C19/B19</f>
        <v>2.748211622251151</v>
      </c>
      <c r="E19" s="9">
        <v>130.12878000000001</v>
      </c>
      <c r="F19" s="9">
        <f t="shared" si="1"/>
        <v>2.2280380959562325</v>
      </c>
      <c r="G19" s="9" t="s">
        <v>4</v>
      </c>
      <c r="H19" s="9">
        <v>49.674605999999997</v>
      </c>
      <c r="I19" s="9">
        <v>43.336722999999999</v>
      </c>
      <c r="J19" s="9">
        <f>-(H19/I19)</f>
        <v>-1.1462473985400325</v>
      </c>
      <c r="K19" s="8">
        <v>52.317942000000002</v>
      </c>
    </row>
    <row r="20" spans="1:11" s="1" customFormat="1">
      <c r="A20" s="12" t="s">
        <v>27</v>
      </c>
      <c r="B20" s="9">
        <v>121.1170875</v>
      </c>
      <c r="C20" s="9">
        <v>316.90724</v>
      </c>
      <c r="D20" s="9">
        <f>C20/B20</f>
        <v>2.6165361679457493</v>
      </c>
      <c r="E20" s="9">
        <v>281.10773</v>
      </c>
      <c r="F20" s="9">
        <f t="shared" si="1"/>
        <v>2.3209584692168233</v>
      </c>
      <c r="G20" s="9" t="s">
        <v>28</v>
      </c>
      <c r="H20" s="9">
        <v>689.51750000000004</v>
      </c>
      <c r="I20" s="9">
        <v>680.97095000000002</v>
      </c>
      <c r="J20" s="9">
        <f>-(H20/I20)</f>
        <v>-1.0125505353789321</v>
      </c>
      <c r="K20" s="8">
        <v>435.88409000000001</v>
      </c>
    </row>
    <row r="21" spans="1:11" s="1" customFormat="1">
      <c r="A21" s="7" t="s">
        <v>61</v>
      </c>
      <c r="B21" s="7">
        <v>241.842375</v>
      </c>
      <c r="C21" s="7">
        <v>619.75787000000003</v>
      </c>
      <c r="D21" s="7">
        <f>(C21/B21)</f>
        <v>2.5626520993270927</v>
      </c>
      <c r="E21" s="7">
        <v>268.86918000000003</v>
      </c>
      <c r="F21" s="7">
        <f t="shared" si="1"/>
        <v>1.1117538024508733</v>
      </c>
      <c r="G21" s="7" t="s">
        <v>62</v>
      </c>
      <c r="H21" s="7">
        <v>169.13835</v>
      </c>
      <c r="I21" s="7">
        <v>496.33344</v>
      </c>
      <c r="J21" s="7">
        <f>(I21/H21)</f>
        <v>2.9344819788061076</v>
      </c>
      <c r="K21" s="8">
        <v>196.99062499999999</v>
      </c>
    </row>
    <row r="22" spans="1:11" s="1" customFormat="1">
      <c r="A22" s="7" t="s">
        <v>113</v>
      </c>
      <c r="B22" s="7">
        <v>24.919218000000001</v>
      </c>
      <c r="C22" s="7">
        <v>61.986867000000004</v>
      </c>
      <c r="D22" s="7">
        <f>(C22/B22)</f>
        <v>2.4875125294862785</v>
      </c>
      <c r="E22" s="7">
        <v>23.899397</v>
      </c>
      <c r="F22" s="7">
        <f t="shared" si="1"/>
        <v>0.95907491960622515</v>
      </c>
      <c r="G22" s="7" t="s">
        <v>114</v>
      </c>
      <c r="H22" s="7">
        <v>20.74126</v>
      </c>
      <c r="I22" s="7">
        <v>100.42581</v>
      </c>
      <c r="J22" s="7">
        <f>(I22/H22)</f>
        <v>4.8418374775688653</v>
      </c>
      <c r="K22" s="8">
        <v>1364.30465</v>
      </c>
    </row>
    <row r="23" spans="1:11" s="1" customFormat="1">
      <c r="A23" s="9" t="s">
        <v>29</v>
      </c>
      <c r="B23" s="9">
        <v>185.21965499999999</v>
      </c>
      <c r="C23" s="9">
        <v>453.48773499999999</v>
      </c>
      <c r="D23" s="9">
        <f t="shared" ref="D23:D28" si="2">C23/B23</f>
        <v>2.4483780352576514</v>
      </c>
      <c r="E23" s="9">
        <v>484.16975000000002</v>
      </c>
      <c r="F23" s="9">
        <f t="shared" si="1"/>
        <v>2.6140300822825746</v>
      </c>
      <c r="G23" s="9" t="s">
        <v>4</v>
      </c>
      <c r="H23" s="9">
        <v>384.34827000000001</v>
      </c>
      <c r="I23" s="9">
        <v>355.63693000000001</v>
      </c>
      <c r="J23" s="9">
        <f>-(H23/I23)</f>
        <v>-1.0807321669321575</v>
      </c>
      <c r="K23" s="8">
        <v>177.67723999999998</v>
      </c>
    </row>
    <row r="24" spans="1:11" s="1" customFormat="1">
      <c r="A24" s="7" t="s">
        <v>30</v>
      </c>
      <c r="B24" s="7">
        <v>98.675354999999996</v>
      </c>
      <c r="C24" s="7">
        <v>235.96862999999999</v>
      </c>
      <c r="D24" s="7">
        <f t="shared" si="2"/>
        <v>2.3913633753838535</v>
      </c>
      <c r="E24" s="7">
        <v>91.778670000000005</v>
      </c>
      <c r="F24" s="7">
        <f t="shared" si="1"/>
        <v>0.93010732011047748</v>
      </c>
      <c r="G24" s="7" t="s">
        <v>31</v>
      </c>
      <c r="H24" s="7">
        <v>254.131</v>
      </c>
      <c r="I24" s="7">
        <v>523.72344999999996</v>
      </c>
      <c r="J24" s="7">
        <f>(I24/H24)</f>
        <v>2.0608404720400109</v>
      </c>
      <c r="K24" s="8">
        <v>610.47747499999991</v>
      </c>
    </row>
    <row r="25" spans="1:11" s="1" customFormat="1">
      <c r="A25" s="9" t="s">
        <v>32</v>
      </c>
      <c r="B25" s="9">
        <v>446.69212500000003</v>
      </c>
      <c r="C25" s="9">
        <v>1066.0151000000001</v>
      </c>
      <c r="D25" s="9">
        <f t="shared" si="2"/>
        <v>2.3864649505517921</v>
      </c>
      <c r="E25" s="9">
        <v>477.74938000000003</v>
      </c>
      <c r="F25" s="9">
        <f t="shared" si="1"/>
        <v>1.0695272051191858</v>
      </c>
      <c r="G25" s="9" t="s">
        <v>33</v>
      </c>
      <c r="H25" s="9">
        <v>1220.6116</v>
      </c>
      <c r="I25" s="9">
        <v>1893.2261000000001</v>
      </c>
      <c r="J25" s="9">
        <f>(I25/H25)</f>
        <v>1.5510471144137907</v>
      </c>
      <c r="K25" s="8">
        <v>1239.231</v>
      </c>
    </row>
    <row r="26" spans="1:11" s="1" customFormat="1">
      <c r="A26" s="7" t="s">
        <v>34</v>
      </c>
      <c r="B26" s="7">
        <v>203.68707999999998</v>
      </c>
      <c r="C26" s="7">
        <v>444.34065499999997</v>
      </c>
      <c r="D26" s="7">
        <f t="shared" si="2"/>
        <v>2.1814866951796845</v>
      </c>
      <c r="E26" s="7">
        <v>172.26145</v>
      </c>
      <c r="F26" s="7">
        <f t="shared" si="1"/>
        <v>0.84571613476907825</v>
      </c>
      <c r="G26" s="7" t="s">
        <v>35</v>
      </c>
      <c r="H26" s="7">
        <v>188.9649</v>
      </c>
      <c r="I26" s="7">
        <v>639.76056000000005</v>
      </c>
      <c r="J26" s="7">
        <f>(I26/H26)</f>
        <v>3.385605263199674</v>
      </c>
      <c r="K26" s="8">
        <v>144.42041</v>
      </c>
    </row>
    <row r="27" spans="1:11" s="1" customFormat="1">
      <c r="A27" s="9" t="s">
        <v>36</v>
      </c>
      <c r="B27" s="9">
        <v>40.580964999999999</v>
      </c>
      <c r="C27" s="9">
        <v>86.979299999999995</v>
      </c>
      <c r="D27" s="9">
        <f t="shared" si="2"/>
        <v>2.1433521849468091</v>
      </c>
      <c r="E27" s="9">
        <v>41.3406685</v>
      </c>
      <c r="F27" s="9">
        <f t="shared" si="1"/>
        <v>1.0187206859176463</v>
      </c>
      <c r="G27" s="9" t="s">
        <v>37</v>
      </c>
      <c r="H27" s="9">
        <v>22.20983</v>
      </c>
      <c r="I27" s="9">
        <v>24.454792000000001</v>
      </c>
      <c r="J27" s="9">
        <f>(I27/H27)</f>
        <v>1.1010796570707655</v>
      </c>
      <c r="K27" s="8">
        <v>32.474637999999999</v>
      </c>
    </row>
    <row r="28" spans="1:11" s="1" customFormat="1">
      <c r="A28" s="9" t="s">
        <v>38</v>
      </c>
      <c r="B28" s="9">
        <v>156.34319499999998</v>
      </c>
      <c r="C28" s="9">
        <v>325.42561499999999</v>
      </c>
      <c r="D28" s="9">
        <f t="shared" si="2"/>
        <v>2.0814824399616501</v>
      </c>
      <c r="E28" s="9">
        <v>141.60061999999999</v>
      </c>
      <c r="F28" s="9">
        <f t="shared" si="1"/>
        <v>0.90570376280208431</v>
      </c>
      <c r="G28" s="9" t="s">
        <v>39</v>
      </c>
      <c r="H28" s="9">
        <v>182.0889</v>
      </c>
      <c r="I28" s="9">
        <v>176.77117999999999</v>
      </c>
      <c r="J28" s="9">
        <f>-(H28/I28)</f>
        <v>-1.0300825055305962</v>
      </c>
      <c r="K28" s="8">
        <v>746.01802999999995</v>
      </c>
    </row>
    <row r="29" spans="1:11" s="1" customFormat="1">
      <c r="A29" s="13" t="s">
        <v>78</v>
      </c>
      <c r="B29" s="13">
        <v>19.9144635</v>
      </c>
      <c r="C29" s="13">
        <v>33.671635500000001</v>
      </c>
      <c r="D29" s="13">
        <f t="shared" ref="D29:D36" si="3">(C29/B29)</f>
        <v>1.6908130866794377</v>
      </c>
      <c r="E29" s="8">
        <v>20.966463000000001</v>
      </c>
      <c r="F29" s="8">
        <f t="shared" si="1"/>
        <v>1.0528259021389152</v>
      </c>
      <c r="G29" s="13" t="s">
        <v>4</v>
      </c>
      <c r="H29" s="13">
        <v>181.32210000000001</v>
      </c>
      <c r="I29" s="13">
        <v>737.41010000000006</v>
      </c>
      <c r="J29" s="13">
        <f>(I29/H29)</f>
        <v>4.0668517516618214</v>
      </c>
      <c r="K29" s="14"/>
    </row>
    <row r="30" spans="1:11" s="1" customFormat="1">
      <c r="A30" s="13" t="s">
        <v>120</v>
      </c>
      <c r="B30" s="13">
        <v>198.57872</v>
      </c>
      <c r="C30" s="13">
        <v>319.15758000000005</v>
      </c>
      <c r="D30" s="13">
        <f t="shared" si="3"/>
        <v>1.6072093726860563</v>
      </c>
      <c r="E30" s="8">
        <v>142.33362750000001</v>
      </c>
      <c r="F30" s="8">
        <f t="shared" si="1"/>
        <v>0.71676173307995938</v>
      </c>
      <c r="G30" s="13" t="s">
        <v>121</v>
      </c>
      <c r="H30" s="13">
        <v>50.528122000000003</v>
      </c>
      <c r="I30" s="13">
        <v>666.077</v>
      </c>
      <c r="J30" s="13">
        <f>(I30/H30)</f>
        <v>13.182302718474277</v>
      </c>
      <c r="K30" s="14"/>
    </row>
    <row r="31" spans="1:11" s="1" customFormat="1">
      <c r="A31" s="13" t="s">
        <v>122</v>
      </c>
      <c r="B31" s="13">
        <v>385.44222000000002</v>
      </c>
      <c r="C31" s="13">
        <v>570.27900499999998</v>
      </c>
      <c r="D31" s="13">
        <f t="shared" si="3"/>
        <v>1.4795447291684858</v>
      </c>
      <c r="E31" s="8">
        <v>302.20582000000002</v>
      </c>
      <c r="F31" s="8">
        <f t="shared" si="1"/>
        <v>0.78404960411446367</v>
      </c>
      <c r="G31" s="13" t="s">
        <v>123</v>
      </c>
      <c r="H31" s="13">
        <v>222.60744</v>
      </c>
      <c r="I31" s="13">
        <v>628.07465000000002</v>
      </c>
      <c r="J31" s="13">
        <f>(I31/H31)</f>
        <v>2.8214450065101149</v>
      </c>
      <c r="K31" s="14"/>
    </row>
    <row r="32" spans="1:11" s="1" customFormat="1">
      <c r="A32" s="13" t="s">
        <v>72</v>
      </c>
      <c r="B32" s="13">
        <v>19.501469499999999</v>
      </c>
      <c r="C32" s="13">
        <v>27.445005000000002</v>
      </c>
      <c r="D32" s="13">
        <f t="shared" si="3"/>
        <v>1.4073300988933168</v>
      </c>
      <c r="E32" s="13">
        <v>21.514239500000002</v>
      </c>
      <c r="F32" s="8">
        <f t="shared" si="1"/>
        <v>1.1032111964690663</v>
      </c>
      <c r="G32" s="13" t="s">
        <v>73</v>
      </c>
      <c r="H32" s="13">
        <v>41.290207000000002</v>
      </c>
      <c r="I32" s="13">
        <v>164.09494000000001</v>
      </c>
      <c r="J32" s="13">
        <f>(I32/H32)</f>
        <v>3.9741854527394351</v>
      </c>
      <c r="K32" s="14"/>
    </row>
    <row r="33" spans="1:11" s="1" customFormat="1">
      <c r="A33" s="8" t="s">
        <v>126</v>
      </c>
      <c r="B33" s="13">
        <v>24.926021500000001</v>
      </c>
      <c r="C33" s="13">
        <v>33.958622999999996</v>
      </c>
      <c r="D33" s="13">
        <f t="shared" si="3"/>
        <v>1.3623763824483579</v>
      </c>
      <c r="E33" s="8">
        <v>22.6880475</v>
      </c>
      <c r="F33" s="8">
        <f t="shared" si="1"/>
        <v>0.91021535466460213</v>
      </c>
      <c r="G33" s="13" t="s">
        <v>127</v>
      </c>
      <c r="H33" s="13">
        <v>109.80892</v>
      </c>
      <c r="I33" s="13">
        <v>328.55173000000002</v>
      </c>
      <c r="J33" s="13">
        <f>(I33/H33)</f>
        <v>2.9920313395305227</v>
      </c>
      <c r="K33" s="14"/>
    </row>
    <row r="34" spans="1:11" s="1" customFormat="1">
      <c r="A34" s="13" t="s">
        <v>84</v>
      </c>
      <c r="B34" s="13">
        <v>6.8889052</v>
      </c>
      <c r="C34" s="13">
        <v>8.9433592500000003</v>
      </c>
      <c r="D34" s="13">
        <f t="shared" si="3"/>
        <v>1.2982264946830739</v>
      </c>
      <c r="E34" s="8">
        <v>9.0673309999999994</v>
      </c>
      <c r="F34" s="8">
        <f t="shared" si="1"/>
        <v>1.3162223512670779</v>
      </c>
      <c r="G34" s="13" t="s">
        <v>85</v>
      </c>
      <c r="H34" s="13">
        <v>232.7491</v>
      </c>
      <c r="I34" s="13">
        <v>104.363945</v>
      </c>
      <c r="J34" s="13">
        <f>(-H34/I34)</f>
        <v>-2.2301677078228499</v>
      </c>
      <c r="K34" s="14"/>
    </row>
    <row r="35" spans="1:11" s="1" customFormat="1">
      <c r="A35" s="13" t="s">
        <v>115</v>
      </c>
      <c r="B35" s="13">
        <v>119.3554675</v>
      </c>
      <c r="C35" s="13">
        <v>151.95407</v>
      </c>
      <c r="D35" s="13">
        <f t="shared" si="3"/>
        <v>1.2731219874782862</v>
      </c>
      <c r="E35" s="8">
        <v>154.69427999999999</v>
      </c>
      <c r="F35" s="8">
        <f t="shared" si="1"/>
        <v>1.2960803827440917</v>
      </c>
      <c r="G35" s="13" t="s">
        <v>4</v>
      </c>
      <c r="H35" s="13">
        <v>20.105566</v>
      </c>
      <c r="I35" s="13">
        <v>109.00017</v>
      </c>
      <c r="J35" s="13">
        <f t="shared" ref="J35:J40" si="4">(I35/H35)</f>
        <v>5.4213927625812675</v>
      </c>
      <c r="K35" s="14"/>
    </row>
    <row r="36" spans="1:11" s="1" customFormat="1">
      <c r="A36" s="13" t="s">
        <v>70</v>
      </c>
      <c r="B36" s="13">
        <v>30.1913035</v>
      </c>
      <c r="C36" s="13">
        <v>37.171243500000003</v>
      </c>
      <c r="D36" s="13">
        <f t="shared" si="3"/>
        <v>1.2311904154784177</v>
      </c>
      <c r="E36" s="13">
        <v>26.994891500000001</v>
      </c>
      <c r="F36" s="8">
        <f t="shared" si="1"/>
        <v>0.89412805578268595</v>
      </c>
      <c r="G36" s="13" t="s">
        <v>71</v>
      </c>
      <c r="H36" s="13">
        <v>116.66127</v>
      </c>
      <c r="I36" s="13">
        <v>263.14548000000002</v>
      </c>
      <c r="J36" s="13">
        <f t="shared" si="4"/>
        <v>2.255637025038387</v>
      </c>
      <c r="K36" s="2"/>
    </row>
    <row r="37" spans="1:11" s="1" customFormat="1">
      <c r="A37" s="13" t="s">
        <v>97</v>
      </c>
      <c r="B37" s="13">
        <v>6.85279185</v>
      </c>
      <c r="C37" s="13">
        <v>8.1491741500000003</v>
      </c>
      <c r="D37" s="13">
        <f>C37/B37</f>
        <v>1.1891757882592042</v>
      </c>
      <c r="E37" s="8">
        <v>8.5810010000000005</v>
      </c>
      <c r="F37" s="8">
        <f t="shared" si="1"/>
        <v>1.2521905214441906</v>
      </c>
      <c r="G37" s="13" t="s">
        <v>4</v>
      </c>
      <c r="H37" s="13">
        <v>60.085704999999997</v>
      </c>
      <c r="I37" s="13">
        <v>126.09726000000001</v>
      </c>
      <c r="J37" s="13">
        <f t="shared" si="4"/>
        <v>2.0986232915133476</v>
      </c>
      <c r="K37" s="2"/>
    </row>
    <row r="38" spans="1:11">
      <c r="A38" s="13" t="s">
        <v>118</v>
      </c>
      <c r="B38" s="13">
        <v>144.77151500000002</v>
      </c>
      <c r="C38" s="13">
        <v>167.46865</v>
      </c>
      <c r="D38" s="13">
        <f>(C38/B38)</f>
        <v>1.1567790113959917</v>
      </c>
      <c r="E38" s="8">
        <v>132.14191499999998</v>
      </c>
      <c r="F38" s="8">
        <f t="shared" si="1"/>
        <v>0.91276184406856531</v>
      </c>
      <c r="G38" s="13" t="s">
        <v>119</v>
      </c>
      <c r="H38" s="13">
        <v>160.95111</v>
      </c>
      <c r="I38" s="13">
        <v>395.32929999999999</v>
      </c>
      <c r="J38" s="13">
        <f t="shared" si="4"/>
        <v>2.4562073538977147</v>
      </c>
      <c r="K38" s="2"/>
    </row>
    <row r="39" spans="1:11">
      <c r="A39" s="13" t="s">
        <v>124</v>
      </c>
      <c r="B39" s="13">
        <v>22.066008499999999</v>
      </c>
      <c r="C39" s="13">
        <v>22.675806999999999</v>
      </c>
      <c r="D39" s="13">
        <f>(C39/B39)</f>
        <v>1.0276351973670272</v>
      </c>
      <c r="E39" s="8">
        <v>29.006461999999999</v>
      </c>
      <c r="F39" s="8">
        <f t="shared" si="1"/>
        <v>1.314531443237684</v>
      </c>
      <c r="G39" s="13" t="s">
        <v>4</v>
      </c>
      <c r="H39" s="13">
        <v>58.050944999999999</v>
      </c>
      <c r="I39" s="13">
        <v>153.24486999999999</v>
      </c>
      <c r="J39" s="13">
        <f t="shared" si="4"/>
        <v>2.6398342008041382</v>
      </c>
      <c r="K39" s="2"/>
    </row>
    <row r="40" spans="1:11">
      <c r="A40" s="13" t="s">
        <v>95</v>
      </c>
      <c r="B40" s="13">
        <v>396.94112999999999</v>
      </c>
      <c r="C40" s="13">
        <v>381.87556500000005</v>
      </c>
      <c r="D40" s="13">
        <f t="shared" ref="D40:D63" si="5">-(B40/C40)</f>
        <v>-1.0394515030046501</v>
      </c>
      <c r="E40" s="8">
        <v>367.02661999999998</v>
      </c>
      <c r="F40" s="8">
        <f t="shared" si="1"/>
        <v>0.92463741411730249</v>
      </c>
      <c r="G40" s="15" t="s">
        <v>96</v>
      </c>
      <c r="H40" s="13">
        <v>68.699640000000002</v>
      </c>
      <c r="I40" s="13">
        <v>400.67397999999997</v>
      </c>
      <c r="J40" s="13">
        <f t="shared" si="4"/>
        <v>5.8322573451622155</v>
      </c>
      <c r="K40" s="2"/>
    </row>
    <row r="41" spans="1:11" ht="19" customHeight="1">
      <c r="A41" s="13" t="s">
        <v>80</v>
      </c>
      <c r="B41" s="13">
        <v>645.53822500000001</v>
      </c>
      <c r="C41" s="13">
        <v>600.34339499999999</v>
      </c>
      <c r="D41" s="13">
        <f t="shared" si="5"/>
        <v>-1.0752816311071434</v>
      </c>
      <c r="E41" s="8">
        <v>537.69240000000002</v>
      </c>
      <c r="F41" s="8">
        <f t="shared" si="1"/>
        <v>0.83293657784556452</v>
      </c>
      <c r="G41" s="15" t="s">
        <v>81</v>
      </c>
      <c r="H41" s="13">
        <v>755.59937000000002</v>
      </c>
      <c r="I41" s="13">
        <v>320.82898</v>
      </c>
      <c r="J41" s="13">
        <f>(-H41/I41)</f>
        <v>-2.3551468760708589</v>
      </c>
      <c r="K41" s="2"/>
    </row>
    <row r="42" spans="1:11">
      <c r="A42" s="13" t="s">
        <v>91</v>
      </c>
      <c r="B42" s="13">
        <v>35.773281999999995</v>
      </c>
      <c r="C42" s="13">
        <v>32.766973499999999</v>
      </c>
      <c r="D42" s="13">
        <f t="shared" si="5"/>
        <v>-1.0917481286454482</v>
      </c>
      <c r="E42" s="8">
        <v>26.903748</v>
      </c>
      <c r="F42" s="8">
        <f t="shared" si="1"/>
        <v>0.75206261477490388</v>
      </c>
      <c r="G42" s="15" t="s">
        <v>92</v>
      </c>
      <c r="H42" s="13">
        <v>341.76224000000002</v>
      </c>
      <c r="I42" s="13">
        <v>107.75473</v>
      </c>
      <c r="J42" s="13">
        <f>(-H42/I42)</f>
        <v>-3.1716681021798303</v>
      </c>
      <c r="K42" s="2"/>
    </row>
    <row r="43" spans="1:11">
      <c r="A43" s="13" t="s">
        <v>116</v>
      </c>
      <c r="B43" s="13">
        <v>139.47720500000003</v>
      </c>
      <c r="C43" s="13">
        <v>127.40461999999999</v>
      </c>
      <c r="D43" s="13">
        <f t="shared" si="5"/>
        <v>-1.0947578274634</v>
      </c>
      <c r="E43" s="8">
        <v>129.17690999999999</v>
      </c>
      <c r="F43" s="8">
        <f t="shared" si="1"/>
        <v>0.92615069250921656</v>
      </c>
      <c r="G43" s="13" t="s">
        <v>4</v>
      </c>
      <c r="H43" s="13">
        <v>234.24963</v>
      </c>
      <c r="I43" s="13">
        <v>114.35277000000001</v>
      </c>
      <c r="J43" s="13">
        <f>(-H43/I43)</f>
        <v>-2.0484823410923934</v>
      </c>
      <c r="K43" s="2"/>
    </row>
    <row r="44" spans="1:11">
      <c r="A44" s="13" t="s">
        <v>88</v>
      </c>
      <c r="B44" s="13">
        <v>598.78334999999993</v>
      </c>
      <c r="C44" s="13">
        <v>538.40228000000002</v>
      </c>
      <c r="D44" s="13">
        <f t="shared" si="5"/>
        <v>-1.1121486149724327</v>
      </c>
      <c r="E44" s="8">
        <v>461.03239499999995</v>
      </c>
      <c r="F44" s="8">
        <f t="shared" si="1"/>
        <v>0.7699485882498236</v>
      </c>
      <c r="G44" s="13" t="s">
        <v>4</v>
      </c>
      <c r="H44" s="13">
        <v>1304.6225999999999</v>
      </c>
      <c r="I44" s="13">
        <v>542.90060000000005</v>
      </c>
      <c r="J44" s="13">
        <f>(-H44/I44)</f>
        <v>-2.4030597866349748</v>
      </c>
      <c r="K44" s="2"/>
    </row>
    <row r="45" spans="1:11">
      <c r="A45" s="13" t="s">
        <v>125</v>
      </c>
      <c r="B45" s="13">
        <v>206.03309000000002</v>
      </c>
      <c r="C45" s="13">
        <v>184.993165</v>
      </c>
      <c r="D45" s="13">
        <f t="shared" si="5"/>
        <v>-1.11373352631704</v>
      </c>
      <c r="E45" s="8">
        <v>153.07730500000002</v>
      </c>
      <c r="F45" s="8">
        <f t="shared" si="1"/>
        <v>0.74297436882590084</v>
      </c>
      <c r="G45" s="13" t="s">
        <v>4</v>
      </c>
      <c r="H45" s="13">
        <v>359.00110000000001</v>
      </c>
      <c r="I45" s="13">
        <v>170.90347</v>
      </c>
      <c r="J45" s="13">
        <f>(-H45/I45)</f>
        <v>-2.1006074364669134</v>
      </c>
      <c r="K45" s="2"/>
    </row>
    <row r="46" spans="1:11">
      <c r="A46" s="13" t="s">
        <v>102</v>
      </c>
      <c r="B46" s="13">
        <v>106.029555</v>
      </c>
      <c r="C46" s="13">
        <v>90.231605000000002</v>
      </c>
      <c r="D46" s="13">
        <f t="shared" si="5"/>
        <v>-1.1750822231301328</v>
      </c>
      <c r="E46" s="8">
        <v>98.853618000000012</v>
      </c>
      <c r="F46" s="8">
        <f t="shared" si="1"/>
        <v>0.93232135134397209</v>
      </c>
      <c r="G46" s="13" t="s">
        <v>4</v>
      </c>
      <c r="H46" s="13">
        <v>197.54983999999999</v>
      </c>
      <c r="I46" s="13">
        <v>489.67392000000001</v>
      </c>
      <c r="J46" s="13">
        <f>(I46/H46)</f>
        <v>2.4787361002165329</v>
      </c>
      <c r="K46" s="2"/>
    </row>
    <row r="47" spans="1:11">
      <c r="A47" s="13" t="s">
        <v>89</v>
      </c>
      <c r="B47" s="13">
        <v>41.500061500000001</v>
      </c>
      <c r="C47" s="13">
        <v>34.892167499999999</v>
      </c>
      <c r="D47" s="13">
        <f t="shared" si="5"/>
        <v>-1.1893804390340612</v>
      </c>
      <c r="E47" s="8">
        <v>35.372887000000006</v>
      </c>
      <c r="F47" s="8">
        <f t="shared" si="1"/>
        <v>0.85235745975942723</v>
      </c>
      <c r="G47" s="13" t="s">
        <v>4</v>
      </c>
      <c r="H47" s="13">
        <v>118.70326</v>
      </c>
      <c r="I47" s="13">
        <v>51.746482999999998</v>
      </c>
      <c r="J47" s="13">
        <f>(-H47/I47)</f>
        <v>-2.2939387011094068</v>
      </c>
      <c r="K47" s="2"/>
    </row>
    <row r="48" spans="1:11">
      <c r="A48" s="13" t="s">
        <v>60</v>
      </c>
      <c r="B48" s="13">
        <v>85.769265000000004</v>
      </c>
      <c r="C48" s="13">
        <v>70.010377500000004</v>
      </c>
      <c r="D48" s="13">
        <f t="shared" si="5"/>
        <v>-1.22509359416038</v>
      </c>
      <c r="E48" s="13">
        <v>47.637077500000004</v>
      </c>
      <c r="F48" s="8">
        <f t="shared" si="1"/>
        <v>0.55540965053157443</v>
      </c>
      <c r="G48" s="13" t="s">
        <v>4</v>
      </c>
      <c r="H48" s="13">
        <v>114.90619</v>
      </c>
      <c r="I48" s="13">
        <v>51.819330000000001</v>
      </c>
      <c r="J48" s="13">
        <f>(-H48/I48)</f>
        <v>-2.2174387434187204</v>
      </c>
      <c r="K48" s="2"/>
    </row>
    <row r="49" spans="1:11">
      <c r="A49" s="13" t="s">
        <v>103</v>
      </c>
      <c r="B49" s="13">
        <v>54.927662499999997</v>
      </c>
      <c r="C49" s="13">
        <v>44.8286205</v>
      </c>
      <c r="D49" s="13">
        <f t="shared" si="5"/>
        <v>-1.2252811236964116</v>
      </c>
      <c r="E49" s="8">
        <v>57.392413500000004</v>
      </c>
      <c r="F49" s="8">
        <f t="shared" si="1"/>
        <v>1.0448726723078741</v>
      </c>
      <c r="G49" s="13" t="s">
        <v>104</v>
      </c>
      <c r="H49" s="13">
        <v>76.763329999999996</v>
      </c>
      <c r="I49" s="13">
        <v>189.49529000000001</v>
      </c>
      <c r="J49" s="13">
        <f>(I49/H49)</f>
        <v>2.4685652641697544</v>
      </c>
      <c r="K49" s="2"/>
    </row>
    <row r="50" spans="1:11" ht="20">
      <c r="A50" s="13" t="s">
        <v>100</v>
      </c>
      <c r="B50" s="13">
        <v>93.743447500000002</v>
      </c>
      <c r="C50" s="13">
        <v>71.927227999999999</v>
      </c>
      <c r="D50" s="13">
        <f t="shared" si="5"/>
        <v>-1.3033096103745303</v>
      </c>
      <c r="E50" s="8">
        <v>61.662525000000002</v>
      </c>
      <c r="F50" s="8">
        <f t="shared" si="1"/>
        <v>0.65777957440705392</v>
      </c>
      <c r="G50" s="15" t="s">
        <v>101</v>
      </c>
      <c r="H50" s="13">
        <v>337.3365</v>
      </c>
      <c r="I50" s="13">
        <v>145.94408999999999</v>
      </c>
      <c r="J50" s="13">
        <f>(-H50/I50)</f>
        <v>-2.3114091156414762</v>
      </c>
      <c r="K50" s="2"/>
    </row>
    <row r="51" spans="1:11">
      <c r="A51" s="13" t="s">
        <v>79</v>
      </c>
      <c r="B51" s="13">
        <v>187.10075999999998</v>
      </c>
      <c r="C51" s="13">
        <v>132.73915</v>
      </c>
      <c r="D51" s="13">
        <f t="shared" si="5"/>
        <v>-1.4095371260099223</v>
      </c>
      <c r="E51" s="8">
        <v>198.04666</v>
      </c>
      <c r="F51" s="8">
        <f t="shared" si="1"/>
        <v>1.0585027019665769</v>
      </c>
      <c r="G51" s="13" t="s">
        <v>4</v>
      </c>
      <c r="H51" s="13">
        <v>496.24585000000002</v>
      </c>
      <c r="I51" s="13">
        <v>213.12353999999999</v>
      </c>
      <c r="J51" s="13">
        <f>(-H51/I51)</f>
        <v>-2.3284422265133173</v>
      </c>
      <c r="K51" s="2"/>
    </row>
    <row r="52" spans="1:11" ht="20">
      <c r="A52" s="13" t="s">
        <v>109</v>
      </c>
      <c r="B52" s="13">
        <v>35.342156500000002</v>
      </c>
      <c r="C52" s="13">
        <v>25.0253935</v>
      </c>
      <c r="D52" s="13">
        <f t="shared" si="5"/>
        <v>-1.412251779377615</v>
      </c>
      <c r="E52" s="8">
        <v>26.450140000000001</v>
      </c>
      <c r="F52" s="8">
        <f t="shared" si="1"/>
        <v>0.74840198277091552</v>
      </c>
      <c r="G52" s="15" t="s">
        <v>110</v>
      </c>
      <c r="H52" s="13">
        <v>156.90816000000001</v>
      </c>
      <c r="I52" s="13">
        <v>347.58298000000002</v>
      </c>
      <c r="J52" s="13">
        <f>(I52/H52)</f>
        <v>2.2152001527517755</v>
      </c>
      <c r="K52" s="2"/>
    </row>
    <row r="53" spans="1:11">
      <c r="A53" s="13" t="s">
        <v>108</v>
      </c>
      <c r="B53" s="13">
        <v>47.267510999999999</v>
      </c>
      <c r="C53" s="13">
        <v>33.326491500000003</v>
      </c>
      <c r="D53" s="13">
        <f t="shared" si="5"/>
        <v>-1.4183164465422349</v>
      </c>
      <c r="E53" s="8">
        <v>45.551980999999998</v>
      </c>
      <c r="F53" s="8">
        <f t="shared" si="1"/>
        <v>0.96370593746728062</v>
      </c>
      <c r="G53" s="13" t="s">
        <v>4</v>
      </c>
      <c r="H53" s="13">
        <v>108.29669</v>
      </c>
      <c r="I53" s="13">
        <v>49.986114999999998</v>
      </c>
      <c r="J53" s="13">
        <f t="shared" ref="J53:J63" si="6">(-H53/I53)</f>
        <v>-2.1665354468936022</v>
      </c>
      <c r="K53" s="2"/>
    </row>
    <row r="54" spans="1:11">
      <c r="A54" s="13" t="s">
        <v>98</v>
      </c>
      <c r="B54" s="13">
        <v>1286.2384999999999</v>
      </c>
      <c r="C54" s="13">
        <v>899.09483</v>
      </c>
      <c r="D54" s="13">
        <f t="shared" si="5"/>
        <v>-1.4305926995487228</v>
      </c>
      <c r="E54" s="8">
        <v>1173.34925</v>
      </c>
      <c r="F54" s="8">
        <f t="shared" si="1"/>
        <v>0.91223303454219418</v>
      </c>
      <c r="G54" s="13" t="s">
        <v>99</v>
      </c>
      <c r="H54" s="13">
        <v>1748.7913000000001</v>
      </c>
      <c r="I54" s="13">
        <v>694.79930000000002</v>
      </c>
      <c r="J54" s="13">
        <f t="shared" si="6"/>
        <v>-2.5169733187698951</v>
      </c>
      <c r="K54" s="2"/>
    </row>
    <row r="55" spans="1:11">
      <c r="A55" s="13" t="s">
        <v>105</v>
      </c>
      <c r="B55" s="13">
        <v>26.745637500000001</v>
      </c>
      <c r="C55" s="13">
        <v>17.956139499999999</v>
      </c>
      <c r="D55" s="13">
        <f t="shared" si="5"/>
        <v>-1.4894982019938083</v>
      </c>
      <c r="E55" s="8">
        <v>23.819355999999999</v>
      </c>
      <c r="F55" s="8">
        <f t="shared" si="1"/>
        <v>0.89058845578087265</v>
      </c>
      <c r="G55" s="13" t="s">
        <v>4</v>
      </c>
      <c r="H55" s="13">
        <v>149.96225000000001</v>
      </c>
      <c r="I55" s="13">
        <v>74.157449999999997</v>
      </c>
      <c r="J55" s="13">
        <f t="shared" si="6"/>
        <v>-2.0222142212279417</v>
      </c>
      <c r="K55" s="2"/>
    </row>
    <row r="56" spans="1:11">
      <c r="A56" s="13" t="s">
        <v>86</v>
      </c>
      <c r="B56" s="13">
        <v>211.77353499999998</v>
      </c>
      <c r="C56" s="13">
        <v>131.383072</v>
      </c>
      <c r="D56" s="13">
        <f t="shared" si="5"/>
        <v>-1.6118783932834206</v>
      </c>
      <c r="E56" s="8">
        <v>225.13398000000001</v>
      </c>
      <c r="F56" s="8">
        <f t="shared" si="1"/>
        <v>1.0630883599312824</v>
      </c>
      <c r="G56" s="13" t="s">
        <v>87</v>
      </c>
      <c r="H56" s="13">
        <v>1136.3558</v>
      </c>
      <c r="I56" s="13">
        <v>344.38794000000001</v>
      </c>
      <c r="J56" s="13">
        <f t="shared" si="6"/>
        <v>-3.2996387736457904</v>
      </c>
      <c r="K56" s="2"/>
    </row>
    <row r="57" spans="1:11">
      <c r="A57" s="13" t="s">
        <v>66</v>
      </c>
      <c r="B57" s="13">
        <v>160.183435</v>
      </c>
      <c r="C57" s="13">
        <v>99.036369500000006</v>
      </c>
      <c r="D57" s="13">
        <f t="shared" si="5"/>
        <v>-1.6174203053757943</v>
      </c>
      <c r="E57" s="13">
        <v>116.46102499999999</v>
      </c>
      <c r="F57" s="8">
        <f t="shared" si="1"/>
        <v>0.72704786858890869</v>
      </c>
      <c r="G57" s="13" t="s">
        <v>67</v>
      </c>
      <c r="H57" s="13">
        <v>281.19765999999998</v>
      </c>
      <c r="I57" s="13">
        <v>95.475380000000001</v>
      </c>
      <c r="J57" s="13">
        <f t="shared" si="6"/>
        <v>-2.9452374004691051</v>
      </c>
      <c r="K57" s="2"/>
    </row>
    <row r="58" spans="1:11">
      <c r="A58" s="13" t="s">
        <v>90</v>
      </c>
      <c r="B58" s="13">
        <v>113.445875</v>
      </c>
      <c r="C58" s="13">
        <v>69.891755000000003</v>
      </c>
      <c r="D58" s="13">
        <f t="shared" si="5"/>
        <v>-1.6231653504766048</v>
      </c>
      <c r="E58" s="8">
        <v>79.311855999999992</v>
      </c>
      <c r="F58" s="8">
        <f t="shared" si="1"/>
        <v>0.69911626138896621</v>
      </c>
      <c r="G58" s="13" t="s">
        <v>4</v>
      </c>
      <c r="H58" s="13">
        <v>171.02034</v>
      </c>
      <c r="I58" s="13">
        <v>77.347260000000006</v>
      </c>
      <c r="J58" s="13">
        <f t="shared" si="6"/>
        <v>-2.2110717302720224</v>
      </c>
      <c r="K58" s="2"/>
    </row>
    <row r="59" spans="1:11">
      <c r="A59" s="13" t="s">
        <v>117</v>
      </c>
      <c r="B59" s="13">
        <v>131.26765499999999</v>
      </c>
      <c r="C59" s="13">
        <v>78.401849999999996</v>
      </c>
      <c r="D59" s="13">
        <f t="shared" si="5"/>
        <v>-1.674292825998366</v>
      </c>
      <c r="E59" s="8">
        <v>100.65059500000001</v>
      </c>
      <c r="F59" s="8">
        <f t="shared" si="1"/>
        <v>0.76675853621366219</v>
      </c>
      <c r="G59" s="13" t="s">
        <v>4</v>
      </c>
      <c r="H59" s="13">
        <v>277.14553999999998</v>
      </c>
      <c r="I59" s="13">
        <v>126.02563499999999</v>
      </c>
      <c r="J59" s="13">
        <f t="shared" si="6"/>
        <v>-2.199120361504229</v>
      </c>
      <c r="K59" s="2"/>
    </row>
    <row r="60" spans="1:11">
      <c r="A60" s="13" t="s">
        <v>93</v>
      </c>
      <c r="B60" s="13">
        <v>670.16094999999996</v>
      </c>
      <c r="C60" s="13">
        <v>378.33622500000001</v>
      </c>
      <c r="D60" s="13">
        <f t="shared" si="5"/>
        <v>-1.7713369900014198</v>
      </c>
      <c r="E60" s="8">
        <v>539.07510500000001</v>
      </c>
      <c r="F60" s="8">
        <f t="shared" si="1"/>
        <v>0.80439647371277012</v>
      </c>
      <c r="G60" s="13" t="s">
        <v>94</v>
      </c>
      <c r="H60" s="13">
        <v>843.56529999999998</v>
      </c>
      <c r="I60" s="13">
        <v>350.33767999999998</v>
      </c>
      <c r="J60" s="13">
        <f t="shared" si="6"/>
        <v>-2.407863464757773</v>
      </c>
      <c r="K60" s="2"/>
    </row>
    <row r="61" spans="1:11">
      <c r="A61" s="13" t="s">
        <v>68</v>
      </c>
      <c r="B61" s="13">
        <v>367.61946</v>
      </c>
      <c r="C61" s="13">
        <v>206.54796999999999</v>
      </c>
      <c r="D61" s="13">
        <f t="shared" si="5"/>
        <v>-1.7798260617134123</v>
      </c>
      <c r="E61" s="13">
        <v>290.83928000000003</v>
      </c>
      <c r="F61" s="8">
        <f t="shared" si="1"/>
        <v>0.79114223169796294</v>
      </c>
      <c r="G61" s="15" t="s">
        <v>69</v>
      </c>
      <c r="H61" s="13">
        <v>491.61540000000002</v>
      </c>
      <c r="I61" s="13">
        <v>232.27133000000001</v>
      </c>
      <c r="J61" s="13">
        <f t="shared" si="6"/>
        <v>-2.1165565289525832</v>
      </c>
      <c r="K61" s="2"/>
    </row>
    <row r="62" spans="1:11" ht="17" customHeight="1">
      <c r="A62" s="13" t="s">
        <v>106</v>
      </c>
      <c r="B62" s="13">
        <v>675.19737499999997</v>
      </c>
      <c r="C62" s="13">
        <v>371.4332</v>
      </c>
      <c r="D62" s="13">
        <f t="shared" si="5"/>
        <v>-1.8178164337490563</v>
      </c>
      <c r="E62" s="8">
        <v>739.27453500000001</v>
      </c>
      <c r="F62" s="8">
        <f t="shared" si="1"/>
        <v>1.0949013760605928</v>
      </c>
      <c r="G62" s="13" t="s">
        <v>107</v>
      </c>
      <c r="H62" s="13">
        <v>688.63520000000005</v>
      </c>
      <c r="I62" s="13">
        <v>247.10677999999999</v>
      </c>
      <c r="J62" s="13">
        <f t="shared" si="6"/>
        <v>-2.7867920095110303</v>
      </c>
      <c r="K62" s="2"/>
    </row>
    <row r="63" spans="1:11">
      <c r="A63" s="13" t="s">
        <v>76</v>
      </c>
      <c r="B63" s="13">
        <v>180.585295</v>
      </c>
      <c r="C63" s="13">
        <v>95.993155000000002</v>
      </c>
      <c r="D63" s="13">
        <f t="shared" si="5"/>
        <v>-1.8812309586032463</v>
      </c>
      <c r="E63" s="13">
        <v>136.24871999999999</v>
      </c>
      <c r="F63" s="8">
        <f t="shared" si="1"/>
        <v>0.75448402374069268</v>
      </c>
      <c r="G63" s="13" t="s">
        <v>77</v>
      </c>
      <c r="H63" s="13">
        <v>220.85473999999999</v>
      </c>
      <c r="I63" s="13">
        <v>110.32288</v>
      </c>
      <c r="J63" s="13">
        <f t="shared" si="6"/>
        <v>-2.0018942580179195</v>
      </c>
      <c r="K63" s="2"/>
    </row>
    <row r="64" spans="1:11">
      <c r="A64" s="7" t="s">
        <v>40</v>
      </c>
      <c r="B64" s="7">
        <v>1485.3921500000001</v>
      </c>
      <c r="C64" s="7">
        <v>705.55977000000007</v>
      </c>
      <c r="D64" s="7">
        <v>-2.1</v>
      </c>
      <c r="E64" s="7">
        <v>1545.8135500000001</v>
      </c>
      <c r="F64" s="7">
        <f t="shared" si="1"/>
        <v>1.0406770696882974</v>
      </c>
      <c r="G64" s="7" t="s">
        <v>41</v>
      </c>
      <c r="H64" s="7">
        <v>2599.587</v>
      </c>
      <c r="I64" s="7">
        <v>967.20950000000005</v>
      </c>
      <c r="J64" s="7">
        <f t="shared" ref="J64:J72" si="7">-(H64/I64)</f>
        <v>-2.6877186379993163</v>
      </c>
      <c r="K64" s="2"/>
    </row>
    <row r="65" spans="1:11">
      <c r="A65" s="7" t="s">
        <v>42</v>
      </c>
      <c r="B65" s="7">
        <v>734.49578500000007</v>
      </c>
      <c r="C65" s="7">
        <v>335.46927499999998</v>
      </c>
      <c r="D65" s="7">
        <v>-2.2000000000000002</v>
      </c>
      <c r="E65" s="7">
        <v>788.28997000000004</v>
      </c>
      <c r="F65" s="7">
        <f t="shared" si="1"/>
        <v>1.0732396102177768</v>
      </c>
      <c r="G65" s="7" t="s">
        <v>43</v>
      </c>
      <c r="H65" s="7">
        <v>2599.0405000000001</v>
      </c>
      <c r="I65" s="7">
        <v>825.89935000000003</v>
      </c>
      <c r="J65" s="7">
        <f t="shared" si="7"/>
        <v>-3.1469215952282803</v>
      </c>
      <c r="K65" s="2"/>
    </row>
    <row r="66" spans="1:11">
      <c r="A66" s="7" t="s">
        <v>44</v>
      </c>
      <c r="B66" s="7">
        <v>394.39877000000001</v>
      </c>
      <c r="C66" s="7">
        <v>178.77099000000001</v>
      </c>
      <c r="D66" s="7">
        <v>-2.2000000000000002</v>
      </c>
      <c r="E66" s="7">
        <v>400.62007</v>
      </c>
      <c r="F66" s="7">
        <f t="shared" si="1"/>
        <v>1.0157741364152835</v>
      </c>
      <c r="G66" s="7" t="s">
        <v>4</v>
      </c>
      <c r="H66" s="7">
        <v>551.69860000000006</v>
      </c>
      <c r="I66" s="7">
        <v>243.70705000000001</v>
      </c>
      <c r="J66" s="7">
        <f t="shared" si="7"/>
        <v>-2.263777761045485</v>
      </c>
      <c r="K66" s="2"/>
    </row>
    <row r="67" spans="1:11">
      <c r="A67" s="9" t="s">
        <v>45</v>
      </c>
      <c r="B67" s="9">
        <v>111.92620249999999</v>
      </c>
      <c r="C67" s="9">
        <v>51.959771000000003</v>
      </c>
      <c r="D67" s="9">
        <v>-2.2000000000000002</v>
      </c>
      <c r="E67" s="9">
        <v>91.812312999999989</v>
      </c>
      <c r="F67" s="9">
        <f t="shared" si="1"/>
        <v>0.82029329101914272</v>
      </c>
      <c r="G67" s="9" t="s">
        <v>4</v>
      </c>
      <c r="H67" s="9">
        <v>188.80434</v>
      </c>
      <c r="I67" s="9">
        <v>104.91208</v>
      </c>
      <c r="J67" s="9">
        <f t="shared" si="7"/>
        <v>-1.7996434728965434</v>
      </c>
      <c r="K67" s="2"/>
    </row>
    <row r="68" spans="1:11">
      <c r="A68" s="7" t="s">
        <v>46</v>
      </c>
      <c r="B68" s="7">
        <v>1059.3713</v>
      </c>
      <c r="C68" s="7">
        <v>428.60969499999999</v>
      </c>
      <c r="D68" s="7">
        <v>-2.2000000000000002</v>
      </c>
      <c r="E68" s="7">
        <v>1203.8305500000001</v>
      </c>
      <c r="F68" s="7">
        <f t="shared" ref="F68:F78" si="8">E68/B68</f>
        <v>1.1363631901298441</v>
      </c>
      <c r="G68" s="7" t="s">
        <v>4</v>
      </c>
      <c r="H68" s="7">
        <v>624.31775000000005</v>
      </c>
      <c r="I68" s="7">
        <v>259.77197000000001</v>
      </c>
      <c r="J68" s="7">
        <f t="shared" si="7"/>
        <v>-2.4033299281673846</v>
      </c>
      <c r="K68" s="2"/>
    </row>
    <row r="69" spans="1:11">
      <c r="A69" s="7" t="s">
        <v>47</v>
      </c>
      <c r="B69" s="7">
        <v>3042.1741000000002</v>
      </c>
      <c r="C69" s="7">
        <v>1129.15805</v>
      </c>
      <c r="D69" s="7">
        <v>-2.7</v>
      </c>
      <c r="E69" s="7">
        <v>3392.9805500000002</v>
      </c>
      <c r="F69" s="7">
        <f t="shared" si="8"/>
        <v>1.1153143897977438</v>
      </c>
      <c r="G69" s="7" t="s">
        <v>48</v>
      </c>
      <c r="H69" s="7">
        <v>6234.5326999999997</v>
      </c>
      <c r="I69" s="7">
        <v>2218.4735999999998</v>
      </c>
      <c r="J69" s="7">
        <f t="shared" si="7"/>
        <v>-2.8102803206673275</v>
      </c>
      <c r="K69" s="2"/>
    </row>
    <row r="70" spans="1:11">
      <c r="A70" s="7" t="s">
        <v>49</v>
      </c>
      <c r="B70" s="7">
        <v>1041.2326499999999</v>
      </c>
      <c r="C70" s="7">
        <v>373.76783499999999</v>
      </c>
      <c r="D70" s="7">
        <v>-2.8</v>
      </c>
      <c r="E70" s="7">
        <v>1046.5455000000002</v>
      </c>
      <c r="F70" s="7">
        <f t="shared" si="8"/>
        <v>1.0051024619713953</v>
      </c>
      <c r="G70" s="7" t="s">
        <v>50</v>
      </c>
      <c r="H70" s="7">
        <v>1460.2437</v>
      </c>
      <c r="I70" s="7">
        <v>463.00107000000003</v>
      </c>
      <c r="J70" s="7">
        <f t="shared" si="7"/>
        <v>-3.1538667934395916</v>
      </c>
      <c r="K70" s="2"/>
    </row>
    <row r="71" spans="1:11">
      <c r="A71" s="9" t="s">
        <v>51</v>
      </c>
      <c r="B71" s="9">
        <v>82.536200000000008</v>
      </c>
      <c r="C71" s="9">
        <v>29.973533500000002</v>
      </c>
      <c r="D71" s="9">
        <v>-2.8</v>
      </c>
      <c r="E71" s="9">
        <v>96.843279999999993</v>
      </c>
      <c r="F71" s="9">
        <f t="shared" si="8"/>
        <v>1.1733430906680946</v>
      </c>
      <c r="G71" s="9" t="s">
        <v>52</v>
      </c>
      <c r="H71" s="9">
        <v>279.76114000000001</v>
      </c>
      <c r="I71" s="9">
        <v>158.95464999999999</v>
      </c>
      <c r="J71" s="9">
        <f t="shared" si="7"/>
        <v>-1.7600060142940144</v>
      </c>
      <c r="K71" s="2"/>
    </row>
    <row r="72" spans="1:11">
      <c r="A72" s="9" t="s">
        <v>53</v>
      </c>
      <c r="B72" s="9">
        <v>123.8561</v>
      </c>
      <c r="C72" s="9">
        <v>40.670391000000002</v>
      </c>
      <c r="D72" s="9">
        <v>-3</v>
      </c>
      <c r="E72" s="9">
        <v>101.70148499999999</v>
      </c>
      <c r="F72" s="9">
        <f t="shared" si="8"/>
        <v>0.82112616980512054</v>
      </c>
      <c r="G72" s="9" t="s">
        <v>4</v>
      </c>
      <c r="H72" s="9">
        <v>204.69234</v>
      </c>
      <c r="I72" s="9">
        <v>108.24679999999999</v>
      </c>
      <c r="J72" s="9">
        <f t="shared" si="7"/>
        <v>-1.8909782090556027</v>
      </c>
      <c r="K72" s="2"/>
    </row>
    <row r="73" spans="1:11">
      <c r="A73" s="7" t="s">
        <v>82</v>
      </c>
      <c r="B73" s="7">
        <v>89.100605000000002</v>
      </c>
      <c r="C73" s="7">
        <v>25.568638499999999</v>
      </c>
      <c r="D73" s="7">
        <f>-(B73/C73)</f>
        <v>-3.4847614197369174</v>
      </c>
      <c r="E73" s="7">
        <v>69.442745000000002</v>
      </c>
      <c r="F73" s="7">
        <f t="shared" si="8"/>
        <v>0.77937456204702538</v>
      </c>
      <c r="G73" s="7" t="s">
        <v>83</v>
      </c>
      <c r="H73" s="7">
        <v>124.9301</v>
      </c>
      <c r="I73" s="7">
        <v>41.157401999999998</v>
      </c>
      <c r="J73" s="7">
        <f>(-H73/I73)</f>
        <v>-3.035422401054372</v>
      </c>
      <c r="K73" s="2"/>
    </row>
    <row r="74" spans="1:11">
      <c r="A74" s="7" t="s">
        <v>54</v>
      </c>
      <c r="B74" s="7">
        <v>465.69774000000001</v>
      </c>
      <c r="C74" s="7">
        <v>129.37752499999999</v>
      </c>
      <c r="D74" s="7">
        <v>-3.6</v>
      </c>
      <c r="E74" s="7">
        <v>502.22539000000006</v>
      </c>
      <c r="F74" s="7">
        <f t="shared" si="8"/>
        <v>1.0784363909517793</v>
      </c>
      <c r="G74" s="7" t="s">
        <v>4</v>
      </c>
      <c r="H74" s="7">
        <v>1461.8025</v>
      </c>
      <c r="I74" s="7">
        <v>451.60757000000001</v>
      </c>
      <c r="J74" s="7">
        <f>-(H74/I74)</f>
        <v>-3.2368866181760416</v>
      </c>
      <c r="K74" s="2"/>
    </row>
    <row r="75" spans="1:11">
      <c r="A75" s="7" t="s">
        <v>55</v>
      </c>
      <c r="B75" s="7">
        <v>346.03264000000001</v>
      </c>
      <c r="C75" s="7">
        <v>76.8506675</v>
      </c>
      <c r="D75" s="7">
        <v>-4.5</v>
      </c>
      <c r="E75" s="7">
        <v>316.14642500000002</v>
      </c>
      <c r="F75" s="7">
        <f t="shared" si="8"/>
        <v>0.9136318036356339</v>
      </c>
      <c r="G75" s="7" t="s">
        <v>48</v>
      </c>
      <c r="H75" s="7">
        <v>499.93646000000001</v>
      </c>
      <c r="I75" s="7">
        <v>118.72526999999999</v>
      </c>
      <c r="J75" s="7">
        <f>-(H75/I75)</f>
        <v>-4.2108681664821654</v>
      </c>
      <c r="K75" s="2"/>
    </row>
    <row r="76" spans="1:11">
      <c r="A76" s="7" t="s">
        <v>56</v>
      </c>
      <c r="B76" s="7">
        <v>195.83093</v>
      </c>
      <c r="C76" s="7">
        <v>12.4797665</v>
      </c>
      <c r="D76" s="7">
        <v>-15.7</v>
      </c>
      <c r="E76" s="7">
        <v>67.813985000000002</v>
      </c>
      <c r="F76" s="7">
        <f t="shared" si="8"/>
        <v>0.34628842849288416</v>
      </c>
      <c r="G76" s="7" t="s">
        <v>57</v>
      </c>
      <c r="H76" s="7">
        <v>59.488342000000003</v>
      </c>
      <c r="I76" s="7">
        <v>11.931194</v>
      </c>
      <c r="J76" s="7">
        <f>-(H76/I76)</f>
        <v>-4.9859504421770362</v>
      </c>
      <c r="K76" s="2"/>
    </row>
    <row r="77" spans="1:11">
      <c r="A77" s="7" t="s">
        <v>58</v>
      </c>
      <c r="B77" s="7">
        <v>191.55139500000001</v>
      </c>
      <c r="C77" s="7">
        <v>6.397996</v>
      </c>
      <c r="D77" s="7">
        <v>-29.9</v>
      </c>
      <c r="E77" s="7">
        <v>36.091169999999998</v>
      </c>
      <c r="F77" s="7">
        <f t="shared" si="8"/>
        <v>0.18841507262319857</v>
      </c>
      <c r="G77" s="16" t="s">
        <v>59</v>
      </c>
      <c r="H77" s="7">
        <v>195.57024999999999</v>
      </c>
      <c r="I77" s="7">
        <v>11.643438</v>
      </c>
      <c r="J77" s="7">
        <f>-(H77/I77)</f>
        <v>-16.7966068097756</v>
      </c>
      <c r="K77" s="2"/>
    </row>
    <row r="78" spans="1:11">
      <c r="A78" s="8" t="s">
        <v>128</v>
      </c>
      <c r="B78" s="8">
        <v>6743.8187500000004</v>
      </c>
      <c r="C78" s="8">
        <v>5795.6483000000007</v>
      </c>
      <c r="D78" s="8">
        <f>-(B78/C78)</f>
        <v>-1.1636004120539887</v>
      </c>
      <c r="E78" s="8">
        <v>7341.5262999999995</v>
      </c>
      <c r="F78" s="8">
        <f t="shared" si="8"/>
        <v>1.088630429161519</v>
      </c>
      <c r="G78" s="8" t="s">
        <v>129</v>
      </c>
      <c r="H78" s="8">
        <v>8914.9979999999996</v>
      </c>
      <c r="I78" s="8">
        <v>8402.0840000000007</v>
      </c>
      <c r="J78" s="8">
        <f>-(H78/I78)</f>
        <v>-1.061046045243061</v>
      </c>
      <c r="K78" s="2"/>
    </row>
  </sheetData>
  <mergeCells count="1">
    <mergeCell ref="A1:K1"/>
  </mergeCells>
  <phoneticPr fontId="3" type="noConversion"/>
  <pageMargins left="0.75" right="0.5" top="0.5" bottom="0.5" header="0.3" footer="0.3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 RH &amp; Pru AP2IV-4KO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White</cp:lastModifiedBy>
  <cp:lastPrinted>2017-01-15T12:55:22Z</cp:lastPrinted>
  <dcterms:created xsi:type="dcterms:W3CDTF">2016-12-06T14:45:17Z</dcterms:created>
  <dcterms:modified xsi:type="dcterms:W3CDTF">2017-01-15T13:01:25Z</dcterms:modified>
</cp:coreProperties>
</file>