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15.xml" ContentType="application/vnd.ms-office.chartcolorstyle+xml"/>
  <Override PartName="/xl/charts/style15.xml" ContentType="application/vnd.ms-office.chartstyle+xml"/>
  <Override PartName="/xl/charts/colors14.xml" ContentType="application/vnd.ms-office.chartcolorstyle+xml"/>
  <Override PartName="/xl/charts/style14.xml" ContentType="application/vnd.ms-office.chartstyle+xml"/>
  <Override PartName="/xl/charts/colors13.xml" ContentType="application/vnd.ms-office.chartcolorstyle+xml"/>
  <Override PartName="/xl/charts/style13.xml" ContentType="application/vnd.ms-office.chartstyle+xml"/>
  <Override PartName="/xl/charts/colors12.xml" ContentType="application/vnd.ms-office.chartcolorstyle+xml"/>
  <Override PartName="/xl/charts/style12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40920" yWindow="-2400" windowWidth="32940" windowHeight="18240" tabRatio="790" activeTab="9"/>
  </bookViews>
  <sheets>
    <sheet name="S1" sheetId="2" r:id="rId1"/>
    <sheet name="S2" sheetId="15" r:id="rId2"/>
    <sheet name="S3" sheetId="14" r:id="rId3"/>
    <sheet name="S4" sheetId="13" r:id="rId4"/>
    <sheet name="S5" sheetId="12" r:id="rId5"/>
    <sheet name="S6" sheetId="11" r:id="rId6"/>
    <sheet name="S7" sheetId="10" r:id="rId7"/>
    <sheet name="S8" sheetId="9" r:id="rId8"/>
    <sheet name="S9" sheetId="8" r:id="rId9"/>
    <sheet name="S10" sheetId="6" r:id="rId10"/>
    <sheet name="S11" sheetId="5" r:id="rId11"/>
    <sheet name="S12" sheetId="4" r:id="rId12"/>
    <sheet name="S13" sheetId="3" r:id="rId13"/>
    <sheet name="Nitrite " sheetId="17" r:id="rId14"/>
    <sheet name="Nitrate " sheetId="19" r:id="rId15"/>
  </sheets>
  <externalReferences>
    <externalReference r:id="rId16"/>
  </externalReferenc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13" l="1"/>
  <c r="E27" i="13" s="1"/>
  <c r="F21" i="13"/>
  <c r="F27" i="13" s="1"/>
  <c r="G21" i="13"/>
  <c r="G27" i="13" s="1"/>
  <c r="C20" i="19" l="1"/>
  <c r="C19" i="19"/>
  <c r="C18" i="19"/>
  <c r="C17" i="19"/>
  <c r="C16" i="19"/>
  <c r="C15" i="19"/>
  <c r="E21" i="3"/>
  <c r="E27" i="3" s="1"/>
  <c r="F21" i="3"/>
  <c r="F27" i="3"/>
  <c r="E20" i="3"/>
  <c r="F20" i="3"/>
  <c r="G20" i="3" s="1"/>
  <c r="G26" i="3" s="1"/>
  <c r="E26" i="3"/>
  <c r="E19" i="3"/>
  <c r="E25" i="3" s="1"/>
  <c r="F19" i="3"/>
  <c r="F25" i="3"/>
  <c r="E18" i="3"/>
  <c r="F18" i="3"/>
  <c r="G18" i="3" s="1"/>
  <c r="G24" i="3" s="1"/>
  <c r="E24" i="3"/>
  <c r="E17" i="3"/>
  <c r="E23" i="3" s="1"/>
  <c r="F17" i="3"/>
  <c r="F23" i="3"/>
  <c r="E21" i="4"/>
  <c r="F21" i="4"/>
  <c r="G21" i="4" s="1"/>
  <c r="G27" i="4" s="1"/>
  <c r="E27" i="4"/>
  <c r="E20" i="4"/>
  <c r="E26" i="4" s="1"/>
  <c r="F20" i="4"/>
  <c r="F26" i="4"/>
  <c r="E19" i="4"/>
  <c r="F19" i="4"/>
  <c r="G19" i="4" s="1"/>
  <c r="G25" i="4" s="1"/>
  <c r="E25" i="4"/>
  <c r="E18" i="4"/>
  <c r="E24" i="4" s="1"/>
  <c r="F18" i="4"/>
  <c r="F24" i="4"/>
  <c r="E17" i="4"/>
  <c r="F17" i="4"/>
  <c r="G17" i="4" s="1"/>
  <c r="G23" i="4" s="1"/>
  <c r="E23" i="4"/>
  <c r="E25" i="5"/>
  <c r="F25" i="5"/>
  <c r="E21" i="5"/>
  <c r="E27" i="5" s="1"/>
  <c r="F21" i="5"/>
  <c r="F27" i="5" s="1"/>
  <c r="E20" i="5"/>
  <c r="E26" i="5" s="1"/>
  <c r="F20" i="5"/>
  <c r="F26" i="5" s="1"/>
  <c r="E19" i="5"/>
  <c r="F19" i="5"/>
  <c r="G19" i="5"/>
  <c r="G25" i="5" s="1"/>
  <c r="E18" i="5"/>
  <c r="E24" i="5" s="1"/>
  <c r="F18" i="5"/>
  <c r="F24" i="5" s="1"/>
  <c r="E17" i="5"/>
  <c r="G17" i="5" s="1"/>
  <c r="G23" i="5" s="1"/>
  <c r="F17" i="5"/>
  <c r="F23" i="5" s="1"/>
  <c r="E21" i="6"/>
  <c r="F21" i="6"/>
  <c r="G21" i="6" s="1"/>
  <c r="G27" i="6" s="1"/>
  <c r="E27" i="6"/>
  <c r="E20" i="6"/>
  <c r="E26" i="6" s="1"/>
  <c r="F20" i="6"/>
  <c r="F26" i="6"/>
  <c r="E19" i="6"/>
  <c r="F19" i="6"/>
  <c r="G19" i="6" s="1"/>
  <c r="G25" i="6" s="1"/>
  <c r="E25" i="6"/>
  <c r="E18" i="6"/>
  <c r="E24" i="6" s="1"/>
  <c r="F18" i="6"/>
  <c r="F24" i="6"/>
  <c r="E17" i="6"/>
  <c r="F17" i="6"/>
  <c r="G17" i="6" s="1"/>
  <c r="G23" i="6" s="1"/>
  <c r="E23" i="6"/>
  <c r="E21" i="9"/>
  <c r="E27" i="9" s="1"/>
  <c r="F21" i="9"/>
  <c r="F27" i="9"/>
  <c r="E20" i="9"/>
  <c r="F20" i="9"/>
  <c r="G20" i="9" s="1"/>
  <c r="G26" i="9" s="1"/>
  <c r="E26" i="9"/>
  <c r="E19" i="9"/>
  <c r="E25" i="9" s="1"/>
  <c r="F19" i="9"/>
  <c r="F25" i="9"/>
  <c r="E18" i="9"/>
  <c r="F18" i="9"/>
  <c r="G18" i="9" s="1"/>
  <c r="G24" i="9" s="1"/>
  <c r="E24" i="9"/>
  <c r="E17" i="9"/>
  <c r="E23" i="9" s="1"/>
  <c r="F17" i="9"/>
  <c r="F23" i="9"/>
  <c r="E21" i="10"/>
  <c r="F21" i="10"/>
  <c r="G21" i="10" s="1"/>
  <c r="G27" i="10" s="1"/>
  <c r="E27" i="10"/>
  <c r="E20" i="10"/>
  <c r="E26" i="10" s="1"/>
  <c r="F20" i="10"/>
  <c r="F26" i="10"/>
  <c r="E19" i="10"/>
  <c r="F19" i="10"/>
  <c r="F25" i="10" s="1"/>
  <c r="G19" i="10"/>
  <c r="G25" i="10" s="1"/>
  <c r="E25" i="10"/>
  <c r="E18" i="10"/>
  <c r="E24" i="10" s="1"/>
  <c r="F18" i="10"/>
  <c r="F24" i="10"/>
  <c r="E17" i="10"/>
  <c r="F17" i="10"/>
  <c r="F23" i="10" s="1"/>
  <c r="G17" i="10"/>
  <c r="G23" i="10" s="1"/>
  <c r="E23" i="10"/>
  <c r="E21" i="11"/>
  <c r="E27" i="11" s="1"/>
  <c r="F21" i="11"/>
  <c r="F27" i="11"/>
  <c r="E20" i="11"/>
  <c r="F20" i="11"/>
  <c r="F26" i="11" s="1"/>
  <c r="G20" i="11"/>
  <c r="G26" i="11" s="1"/>
  <c r="E26" i="11"/>
  <c r="E19" i="11"/>
  <c r="E25" i="11" s="1"/>
  <c r="F19" i="11"/>
  <c r="F25" i="11"/>
  <c r="E18" i="11"/>
  <c r="F18" i="11"/>
  <c r="F24" i="11" s="1"/>
  <c r="G18" i="11"/>
  <c r="G24" i="11" s="1"/>
  <c r="E24" i="11"/>
  <c r="E17" i="11"/>
  <c r="E23" i="11" s="1"/>
  <c r="F17" i="11"/>
  <c r="F23" i="11"/>
  <c r="E19" i="12"/>
  <c r="F19" i="12"/>
  <c r="F25" i="12" s="1"/>
  <c r="G19" i="12"/>
  <c r="G25" i="12" s="1"/>
  <c r="E25" i="12"/>
  <c r="E18" i="12"/>
  <c r="E24" i="12" s="1"/>
  <c r="F18" i="12"/>
  <c r="F24" i="12"/>
  <c r="E17" i="12"/>
  <c r="F17" i="12"/>
  <c r="F23" i="12" s="1"/>
  <c r="G17" i="12"/>
  <c r="G23" i="12" s="1"/>
  <c r="E23" i="12"/>
  <c r="E20" i="13"/>
  <c r="F20" i="13"/>
  <c r="F26" i="13" s="1"/>
  <c r="G20" i="13"/>
  <c r="G26" i="13" s="1"/>
  <c r="E26" i="13"/>
  <c r="E19" i="13"/>
  <c r="E25" i="13" s="1"/>
  <c r="F19" i="13"/>
  <c r="F25" i="13"/>
  <c r="E18" i="13"/>
  <c r="F18" i="13"/>
  <c r="F24" i="13" s="1"/>
  <c r="G18" i="13"/>
  <c r="G24" i="13" s="1"/>
  <c r="E24" i="13"/>
  <c r="E17" i="13"/>
  <c r="E23" i="13" s="1"/>
  <c r="F17" i="13"/>
  <c r="F23" i="13"/>
  <c r="E21" i="14"/>
  <c r="F21" i="14"/>
  <c r="F27" i="14" s="1"/>
  <c r="G21" i="14"/>
  <c r="G27" i="14" s="1"/>
  <c r="E27" i="14"/>
  <c r="E20" i="14"/>
  <c r="E26" i="14" s="1"/>
  <c r="F20" i="14"/>
  <c r="F26" i="14"/>
  <c r="E19" i="14"/>
  <c r="F19" i="14"/>
  <c r="G19" i="14"/>
  <c r="G25" i="14" s="1"/>
  <c r="F25" i="14"/>
  <c r="E25" i="14"/>
  <c r="E18" i="14"/>
  <c r="E24" i="14" s="1"/>
  <c r="F18" i="14"/>
  <c r="F24" i="14"/>
  <c r="E17" i="14"/>
  <c r="E23" i="14" s="1"/>
  <c r="F17" i="14"/>
  <c r="G17" i="14"/>
  <c r="G23" i="14" s="1"/>
  <c r="F23" i="14"/>
  <c r="E21" i="15"/>
  <c r="E27" i="15" s="1"/>
  <c r="F21" i="15"/>
  <c r="F27" i="15"/>
  <c r="E20" i="15"/>
  <c r="E26" i="15" s="1"/>
  <c r="F20" i="15"/>
  <c r="G20" i="15"/>
  <c r="G26" i="15" s="1"/>
  <c r="F26" i="15"/>
  <c r="E19" i="15"/>
  <c r="E25" i="15" s="1"/>
  <c r="F19" i="15"/>
  <c r="F25" i="15"/>
  <c r="E18" i="15"/>
  <c r="E24" i="15" s="1"/>
  <c r="F18" i="15"/>
  <c r="G18" i="15"/>
  <c r="G24" i="15" s="1"/>
  <c r="F24" i="15"/>
  <c r="E17" i="15"/>
  <c r="E23" i="15" s="1"/>
  <c r="F17" i="15"/>
  <c r="F23" i="15"/>
  <c r="E21" i="8"/>
  <c r="E27" i="8" s="1"/>
  <c r="F21" i="8"/>
  <c r="F27" i="8" s="1"/>
  <c r="G21" i="8"/>
  <c r="G27" i="8" s="1"/>
  <c r="E20" i="8"/>
  <c r="E26" i="8" s="1"/>
  <c r="F20" i="8"/>
  <c r="F26" i="8" s="1"/>
  <c r="E19" i="8"/>
  <c r="E25" i="8" s="1"/>
  <c r="F19" i="8"/>
  <c r="F25" i="8" s="1"/>
  <c r="E18" i="8"/>
  <c r="E24" i="8" s="1"/>
  <c r="F18" i="8"/>
  <c r="F24" i="8" s="1"/>
  <c r="E17" i="8"/>
  <c r="E23" i="8" s="1"/>
  <c r="F17" i="8"/>
  <c r="F23" i="8" s="1"/>
  <c r="G17" i="8"/>
  <c r="G23" i="8" s="1"/>
  <c r="E21" i="2"/>
  <c r="G21" i="2" s="1"/>
  <c r="G27" i="2" s="1"/>
  <c r="F21" i="2"/>
  <c r="F27" i="2" s="1"/>
  <c r="E27" i="2"/>
  <c r="E20" i="2"/>
  <c r="F20" i="2"/>
  <c r="F26" i="2" s="1"/>
  <c r="E26" i="2"/>
  <c r="E19" i="2"/>
  <c r="G19" i="2" s="1"/>
  <c r="G25" i="2" s="1"/>
  <c r="F19" i="2"/>
  <c r="F25" i="2"/>
  <c r="E25" i="2"/>
  <c r="E18" i="2"/>
  <c r="F18" i="2"/>
  <c r="F24" i="2" s="1"/>
  <c r="E24" i="2"/>
  <c r="E17" i="2"/>
  <c r="G17" i="2" s="1"/>
  <c r="G23" i="2" s="1"/>
  <c r="F17" i="2"/>
  <c r="F23" i="2"/>
  <c r="E23" i="2" l="1"/>
  <c r="G19" i="8"/>
  <c r="G25" i="8" s="1"/>
  <c r="G17" i="15"/>
  <c r="G23" i="15" s="1"/>
  <c r="G19" i="15"/>
  <c r="G25" i="15" s="1"/>
  <c r="G21" i="15"/>
  <c r="G27" i="15" s="1"/>
  <c r="G18" i="14"/>
  <c r="G24" i="14" s="1"/>
  <c r="G20" i="14"/>
  <c r="G26" i="14" s="1"/>
  <c r="G17" i="13"/>
  <c r="G23" i="13" s="1"/>
  <c r="G19" i="13"/>
  <c r="G25" i="13" s="1"/>
  <c r="G18" i="12"/>
  <c r="G24" i="12" s="1"/>
  <c r="G17" i="11"/>
  <c r="G23" i="11" s="1"/>
  <c r="G19" i="11"/>
  <c r="G25" i="11" s="1"/>
  <c r="G21" i="11"/>
  <c r="G27" i="11" s="1"/>
  <c r="G18" i="10"/>
  <c r="G24" i="10" s="1"/>
  <c r="G20" i="10"/>
  <c r="G26" i="10" s="1"/>
  <c r="F27" i="10"/>
  <c r="G17" i="9"/>
  <c r="G23" i="9" s="1"/>
  <c r="F24" i="9"/>
  <c r="G19" i="9"/>
  <c r="G25" i="9" s="1"/>
  <c r="F26" i="9"/>
  <c r="G21" i="9"/>
  <c r="G27" i="9" s="1"/>
  <c r="F23" i="6"/>
  <c r="G18" i="6"/>
  <c r="G24" i="6" s="1"/>
  <c r="F25" i="6"/>
  <c r="G20" i="6"/>
  <c r="G26" i="6" s="1"/>
  <c r="F27" i="6"/>
  <c r="G18" i="5"/>
  <c r="G24" i="5" s="1"/>
  <c r="E23" i="5"/>
  <c r="F23" i="4"/>
  <c r="G18" i="4"/>
  <c r="G24" i="4" s="1"/>
  <c r="F25" i="4"/>
  <c r="G20" i="4"/>
  <c r="G26" i="4" s="1"/>
  <c r="F27" i="4"/>
  <c r="G17" i="3"/>
  <c r="G23" i="3" s="1"/>
  <c r="F24" i="3"/>
  <c r="G19" i="3"/>
  <c r="G25" i="3" s="1"/>
  <c r="F26" i="3"/>
  <c r="G21" i="3"/>
  <c r="G27" i="3" s="1"/>
  <c r="G18" i="2"/>
  <c r="G24" i="2" s="1"/>
  <c r="G20" i="2"/>
  <c r="G26" i="2" s="1"/>
  <c r="G18" i="8"/>
  <c r="G24" i="8" s="1"/>
  <c r="G21" i="5"/>
  <c r="G27" i="5" s="1"/>
  <c r="G20" i="5"/>
  <c r="G26" i="5" s="1"/>
  <c r="G20" i="8"/>
  <c r="G26" i="8" s="1"/>
</calcChain>
</file>

<file path=xl/sharedStrings.xml><?xml version="1.0" encoding="utf-8"?>
<sst xmlns="http://schemas.openxmlformats.org/spreadsheetml/2006/main" count="450" uniqueCount="106">
  <si>
    <t>+HgCl</t>
  </si>
  <si>
    <t>Averaged Area of peaks</t>
  </si>
  <si>
    <t>-HgCl</t>
  </si>
  <si>
    <t>nmol NO</t>
  </si>
  <si>
    <t>Total NO</t>
  </si>
  <si>
    <t>FeNO</t>
  </si>
  <si>
    <t>SNO</t>
  </si>
  <si>
    <t>FeNO:Hb</t>
  </si>
  <si>
    <t>NO:Hb</t>
  </si>
  <si>
    <t>SNO:Hb</t>
  </si>
  <si>
    <t>Blank</t>
  </si>
  <si>
    <t>Slope</t>
  </si>
  <si>
    <t xml:space="preserve">Slope </t>
  </si>
  <si>
    <t>*Injected different amounts of sample between -/+Hg but normalized in final results</t>
  </si>
  <si>
    <t>Conc</t>
  </si>
  <si>
    <t>50 uL 1000 nM Nitrate</t>
  </si>
  <si>
    <t>50 uL 2000 nM Nitrate</t>
  </si>
  <si>
    <t>50 uL 4000 nM Nitrate</t>
  </si>
  <si>
    <t>50 uL 8000 nM Nitrate</t>
  </si>
  <si>
    <t>50 uL 16000 nM Nitrate</t>
  </si>
  <si>
    <t>10 uL 32000 nM Nitrate</t>
  </si>
  <si>
    <t>20 uL 32000 nM Nitrate</t>
  </si>
  <si>
    <t>30 uL 32000 nM Nitrate</t>
  </si>
  <si>
    <t>40 uL 32000 nM Nitrate</t>
  </si>
  <si>
    <t>20 uL 16000 nM Nitrate</t>
  </si>
  <si>
    <t>30 uL1 6000 nM Nitrate</t>
  </si>
  <si>
    <t>40 uL1 6000 nM Nitrate</t>
  </si>
  <si>
    <t>50 uL1 6000 nM Nitrate</t>
  </si>
  <si>
    <t>20 uL1 8000 nM Nitrate</t>
  </si>
  <si>
    <t>40 uL 8000 nM Nitrate</t>
  </si>
  <si>
    <t>nM Nitrite</t>
  </si>
  <si>
    <t>Sample</t>
  </si>
  <si>
    <t>Conc. (uM)</t>
  </si>
  <si>
    <t>Actual</t>
  </si>
  <si>
    <t xml:space="preserve">Sample </t>
  </si>
  <si>
    <t xml:space="preserve">nM </t>
  </si>
  <si>
    <t>Standard Curve</t>
  </si>
  <si>
    <t>50ul injections</t>
  </si>
  <si>
    <t>Actual (nM)</t>
  </si>
  <si>
    <t>AUC</t>
  </si>
  <si>
    <t>S1-1</t>
  </si>
  <si>
    <t>S1-2</t>
  </si>
  <si>
    <t>S1-3</t>
  </si>
  <si>
    <t>S1-4</t>
  </si>
  <si>
    <t>S1-5</t>
  </si>
  <si>
    <t>S2-1</t>
  </si>
  <si>
    <t>S2-2</t>
  </si>
  <si>
    <t>S2-3</t>
  </si>
  <si>
    <t>S2-4</t>
  </si>
  <si>
    <t>S2-5</t>
  </si>
  <si>
    <t>S3-1</t>
  </si>
  <si>
    <t>S3-2</t>
  </si>
  <si>
    <t>S3-3</t>
  </si>
  <si>
    <t>S3-4</t>
  </si>
  <si>
    <t>S3-5</t>
  </si>
  <si>
    <t>S4-1</t>
  </si>
  <si>
    <t>S4-2</t>
  </si>
  <si>
    <t>S4-3</t>
  </si>
  <si>
    <t>S4-4</t>
  </si>
  <si>
    <t>S4-5</t>
  </si>
  <si>
    <t>S5-1</t>
  </si>
  <si>
    <t>S5-2</t>
  </si>
  <si>
    <t>S5-3</t>
  </si>
  <si>
    <t>S5-4</t>
  </si>
  <si>
    <t>S5-5</t>
  </si>
  <si>
    <t>S6-1</t>
  </si>
  <si>
    <t>S6-2</t>
  </si>
  <si>
    <t>S6-3</t>
  </si>
  <si>
    <t>S6-4</t>
  </si>
  <si>
    <t>S6-5</t>
  </si>
  <si>
    <t>S7-1</t>
  </si>
  <si>
    <t>S7-2</t>
  </si>
  <si>
    <t>S7-3</t>
  </si>
  <si>
    <t>S7-4</t>
  </si>
  <si>
    <t>S7-5</t>
  </si>
  <si>
    <t>S8-1</t>
  </si>
  <si>
    <t>S8-2</t>
  </si>
  <si>
    <t>S8-3</t>
  </si>
  <si>
    <t>S8-4</t>
  </si>
  <si>
    <t>S8-5</t>
  </si>
  <si>
    <t>S9-1</t>
  </si>
  <si>
    <t>S9-2</t>
  </si>
  <si>
    <t>S9-3</t>
  </si>
  <si>
    <t>S9-4</t>
  </si>
  <si>
    <t>S9-5</t>
  </si>
  <si>
    <t>S10-1</t>
  </si>
  <si>
    <t>S10-2</t>
  </si>
  <si>
    <t>S10-3</t>
  </si>
  <si>
    <t>S10-4</t>
  </si>
  <si>
    <t>S10-5</t>
  </si>
  <si>
    <t>S11-1</t>
  </si>
  <si>
    <t>S11-2</t>
  </si>
  <si>
    <t>S11-3</t>
  </si>
  <si>
    <t>S11-4</t>
  </si>
  <si>
    <t>S11-5</t>
  </si>
  <si>
    <t>S12-1</t>
  </si>
  <si>
    <t>S12-2</t>
  </si>
  <si>
    <t>S12-3</t>
  </si>
  <si>
    <t>S12-4</t>
  </si>
  <si>
    <t>S12-5</t>
  </si>
  <si>
    <t>S13-1</t>
  </si>
  <si>
    <t>S13-2</t>
  </si>
  <si>
    <t>S13-3</t>
  </si>
  <si>
    <t>S13-4</t>
  </si>
  <si>
    <t>S13-5</t>
  </si>
  <si>
    <t>No remaining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</si>
</sst>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5" fontId="0" fillId="0" borderId="0" xfId="0" applyNumberFormat="1"/>
    <xf numFmtId="47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'S1'!$A$1:$A$6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'S1'!$B$1:$B$6</c:f>
              <c:numCache>
                <c:formatCode>General</c:formatCode>
                <c:ptCount val="6"/>
                <c:pt idx="0">
                  <c:v>133.77956748010001</c:v>
                </c:pt>
                <c:pt idx="1">
                  <c:v>72.611108422285</c:v>
                </c:pt>
                <c:pt idx="2">
                  <c:v>30.910331010820002</c:v>
                </c:pt>
                <c:pt idx="3">
                  <c:v>22.696715593340002</c:v>
                </c:pt>
                <c:pt idx="4">
                  <c:v>12.98356354237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743552"/>
        <c:axId val="304745088"/>
      </c:scatterChart>
      <c:valAx>
        <c:axId val="304743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5088"/>
        <c:crosses val="autoZero"/>
        <c:crossBetween val="midCat"/>
      </c:valAx>
      <c:valAx>
        <c:axId val="30474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4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'S10'!$A$1:$A$6</c:f>
              <c:numCache>
                <c:formatCode>0.0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'S10'!$B$1:$B$6</c:f>
              <c:numCache>
                <c:formatCode>General</c:formatCode>
                <c:ptCount val="6"/>
                <c:pt idx="0">
                  <c:v>103.5398423671775</c:v>
                </c:pt>
                <c:pt idx="1">
                  <c:v>47.396343946452497</c:v>
                </c:pt>
                <c:pt idx="2">
                  <c:v>29.165118289947497</c:v>
                </c:pt>
                <c:pt idx="3">
                  <c:v>18.102680971147496</c:v>
                </c:pt>
                <c:pt idx="4">
                  <c:v>9.0791285037974987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550848"/>
        <c:axId val="217552384"/>
      </c:scatterChart>
      <c:valAx>
        <c:axId val="217550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552384"/>
        <c:crosses val="autoZero"/>
        <c:crossBetween val="midCat"/>
      </c:valAx>
      <c:valAx>
        <c:axId val="21755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55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'S11'!$A$1:$A$6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'S11'!$B$1:$B$6</c:f>
              <c:numCache>
                <c:formatCode>General</c:formatCode>
                <c:ptCount val="6"/>
                <c:pt idx="0">
                  <c:v>122.5344747304475</c:v>
                </c:pt>
                <c:pt idx="1">
                  <c:v>68.021661043167512</c:v>
                </c:pt>
                <c:pt idx="2">
                  <c:v>34.9425345659225</c:v>
                </c:pt>
                <c:pt idx="3">
                  <c:v>23.604032397272498</c:v>
                </c:pt>
                <c:pt idx="4">
                  <c:v>10.370740294458001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827648"/>
        <c:axId val="266829184"/>
      </c:scatterChart>
      <c:valAx>
        <c:axId val="26682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829184"/>
        <c:crosses val="autoZero"/>
        <c:crossBetween val="midCat"/>
      </c:valAx>
      <c:valAx>
        <c:axId val="26682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82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'S12'!$A$1:$A$6</c:f>
              <c:numCache>
                <c:formatCode>0.0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'S12'!$B$1:$B$6</c:f>
              <c:numCache>
                <c:formatCode>General</c:formatCode>
                <c:ptCount val="6"/>
                <c:pt idx="0">
                  <c:v>82.869935035709986</c:v>
                </c:pt>
                <c:pt idx="1">
                  <c:v>46.597018837929994</c:v>
                </c:pt>
                <c:pt idx="2">
                  <c:v>22.179257869720001</c:v>
                </c:pt>
                <c:pt idx="3">
                  <c:v>12.888842821120001</c:v>
                </c:pt>
                <c:pt idx="4">
                  <c:v>9.9527537822749998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870784"/>
        <c:axId val="266872320"/>
      </c:scatterChart>
      <c:valAx>
        <c:axId val="26687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872320"/>
        <c:crosses val="autoZero"/>
        <c:crossBetween val="midCat"/>
      </c:valAx>
      <c:valAx>
        <c:axId val="26687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87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'S13'!$A$1:$A$6</c:f>
              <c:numCache>
                <c:formatCode>0.0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'S13'!$B$1:$B$6</c:f>
              <c:numCache>
                <c:formatCode>General</c:formatCode>
                <c:ptCount val="6"/>
                <c:pt idx="0">
                  <c:v>736.63467764856489</c:v>
                </c:pt>
                <c:pt idx="1">
                  <c:v>262.95875906941501</c:v>
                </c:pt>
                <c:pt idx="2">
                  <c:v>126.056969165765</c:v>
                </c:pt>
                <c:pt idx="3">
                  <c:v>95.100420713414991</c:v>
                </c:pt>
                <c:pt idx="4">
                  <c:v>42.702895402905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950528"/>
        <c:axId val="266952064"/>
      </c:scatterChart>
      <c:valAx>
        <c:axId val="26695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952064"/>
        <c:crosses val="autoZero"/>
        <c:crossBetween val="midCat"/>
      </c:valAx>
      <c:valAx>
        <c:axId val="26695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95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[1]Sheet1!$B$4:$B$11</c:f>
              <c:numCache>
                <c:formatCode>General</c:formatCode>
                <c:ptCount val="8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250</c:v>
                </c:pt>
                <c:pt idx="6">
                  <c:v>312.5</c:v>
                </c:pt>
                <c:pt idx="7">
                  <c:v>500</c:v>
                </c:pt>
              </c:numCache>
            </c:numRef>
          </c:xVal>
          <c:yVal>
            <c:numRef>
              <c:f>[1]Sheet1!$C$4:$C$11</c:f>
              <c:numCache>
                <c:formatCode>General</c:formatCode>
                <c:ptCount val="8"/>
                <c:pt idx="0">
                  <c:v>14.2</c:v>
                </c:pt>
                <c:pt idx="1">
                  <c:v>24.2</c:v>
                </c:pt>
                <c:pt idx="2">
                  <c:v>46.4</c:v>
                </c:pt>
                <c:pt idx="3">
                  <c:v>72</c:v>
                </c:pt>
                <c:pt idx="4">
                  <c:v>99.3</c:v>
                </c:pt>
                <c:pt idx="5">
                  <c:v>153.19999999999999</c:v>
                </c:pt>
                <c:pt idx="6">
                  <c:v>197.2</c:v>
                </c:pt>
                <c:pt idx="7">
                  <c:v>317.89999999999998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981376"/>
        <c:axId val="266983296"/>
      </c:scatterChart>
      <c:valAx>
        <c:axId val="2669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6983296"/>
        <c:crosses val="autoZero"/>
        <c:crossBetween val="midCat"/>
      </c:valAx>
      <c:valAx>
        <c:axId val="26698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Area</a:t>
                </a:r>
              </a:p>
              <a:p>
                <a:pPr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2.7777777777777801E-3"/>
              <c:y val="0.4224902193829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669813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625392746747"/>
          <c:y val="0.102669404517454"/>
          <c:w val="0.73420833704349098"/>
          <c:h val="0.698781871978528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'Nitrate '!$B$5</c:f>
              <c:strCache>
                <c:ptCount val="1"/>
                <c:pt idx="0">
                  <c:v>AUC</c:v>
                </c:pt>
              </c:strCache>
            </c:strRef>
          </c:tx>
          <c:spPr>
            <a:ln w="31750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'Nitrate '!$C$6:$C$20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6.4</c:v>
                </c:pt>
                <c:pt idx="6">
                  <c:v>12.8</c:v>
                </c:pt>
                <c:pt idx="7">
                  <c:v>19.2</c:v>
                </c:pt>
                <c:pt idx="8">
                  <c:v>25.6</c:v>
                </c:pt>
                <c:pt idx="9">
                  <c:v>6.4</c:v>
                </c:pt>
                <c:pt idx="10">
                  <c:v>9.6</c:v>
                </c:pt>
                <c:pt idx="11">
                  <c:v>12.8</c:v>
                </c:pt>
                <c:pt idx="12">
                  <c:v>16</c:v>
                </c:pt>
                <c:pt idx="13">
                  <c:v>3.2</c:v>
                </c:pt>
                <c:pt idx="14">
                  <c:v>6.4</c:v>
                </c:pt>
              </c:numCache>
            </c:numRef>
          </c:xVal>
          <c:yVal>
            <c:numRef>
              <c:f>'Nitrate '!$B$6:$B$20</c:f>
              <c:numCache>
                <c:formatCode>General</c:formatCode>
                <c:ptCount val="15"/>
                <c:pt idx="0">
                  <c:v>606.5</c:v>
                </c:pt>
                <c:pt idx="1">
                  <c:v>1184.2</c:v>
                </c:pt>
                <c:pt idx="2">
                  <c:v>2393.8000000000002</c:v>
                </c:pt>
                <c:pt idx="3">
                  <c:v>4790.8999999999996</c:v>
                </c:pt>
                <c:pt idx="4">
                  <c:v>9653.2000000000007</c:v>
                </c:pt>
                <c:pt idx="5">
                  <c:v>3955.3</c:v>
                </c:pt>
                <c:pt idx="6">
                  <c:v>7274.4</c:v>
                </c:pt>
                <c:pt idx="7">
                  <c:v>11300.8</c:v>
                </c:pt>
                <c:pt idx="8">
                  <c:v>14895.1</c:v>
                </c:pt>
                <c:pt idx="9">
                  <c:v>3743.8</c:v>
                </c:pt>
                <c:pt idx="10">
                  <c:v>5722.7</c:v>
                </c:pt>
                <c:pt idx="11">
                  <c:v>7517.9</c:v>
                </c:pt>
                <c:pt idx="12">
                  <c:v>9248.5</c:v>
                </c:pt>
                <c:pt idx="13">
                  <c:v>1881.6</c:v>
                </c:pt>
                <c:pt idx="14">
                  <c:v>3767.5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054080"/>
        <c:axId val="214959232"/>
      </c:scatterChart>
      <c:valAx>
        <c:axId val="267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(uM)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36935565486746602"/>
              <c:y val="0.889117098314518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4959232"/>
        <c:crosses val="autoZero"/>
        <c:crossBetween val="midCat"/>
      </c:valAx>
      <c:valAx>
        <c:axId val="214959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</a:t>
                </a:r>
              </a:p>
            </c:rich>
          </c:tx>
          <c:layout>
            <c:manualLayout>
              <c:xMode val="edge"/>
              <c:yMode val="edge"/>
              <c:x val="2.5848142164781901E-2"/>
              <c:y val="0.428564406861873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67054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'S2'!$A$1:$A$6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'S2'!$B$1:$B$6</c:f>
              <c:numCache>
                <c:formatCode>General</c:formatCode>
                <c:ptCount val="6"/>
                <c:pt idx="0">
                  <c:v>62.185484170912488</c:v>
                </c:pt>
                <c:pt idx="1">
                  <c:v>28.540477156642499</c:v>
                </c:pt>
                <c:pt idx="2">
                  <c:v>13.476356863972502</c:v>
                </c:pt>
                <c:pt idx="3">
                  <c:v>7.6925158500675002</c:v>
                </c:pt>
                <c:pt idx="4">
                  <c:v>4.0667563676829994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06912"/>
        <c:axId val="304820992"/>
      </c:scatterChart>
      <c:valAx>
        <c:axId val="30480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20992"/>
        <c:crosses val="autoZero"/>
        <c:crossBetween val="midCat"/>
      </c:valAx>
      <c:valAx>
        <c:axId val="30482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0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'S3'!$A$1:$A$6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'S3'!$B$1:$B$6</c:f>
              <c:numCache>
                <c:formatCode>General</c:formatCode>
                <c:ptCount val="6"/>
                <c:pt idx="0">
                  <c:v>93.178080889699999</c:v>
                </c:pt>
                <c:pt idx="1">
                  <c:v>48.819375038144997</c:v>
                </c:pt>
                <c:pt idx="2">
                  <c:v>31.301909685130003</c:v>
                </c:pt>
                <c:pt idx="3">
                  <c:v>16.858080889699998</c:v>
                </c:pt>
                <c:pt idx="4">
                  <c:v>9.3091607093799986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38464"/>
        <c:axId val="305040000"/>
      </c:scatterChart>
      <c:valAx>
        <c:axId val="305038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040000"/>
        <c:crosses val="autoZero"/>
        <c:crossBetween val="midCat"/>
      </c:valAx>
      <c:valAx>
        <c:axId val="30504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038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'S4'!$A$1:$A$6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'S4'!$B$1:$B$6</c:f>
              <c:numCache>
                <c:formatCode>General</c:formatCode>
                <c:ptCount val="6"/>
                <c:pt idx="0">
                  <c:v>144.31008398533999</c:v>
                </c:pt>
                <c:pt idx="1">
                  <c:v>63.267922401435001</c:v>
                </c:pt>
                <c:pt idx="2">
                  <c:v>23.490738868719998</c:v>
                </c:pt>
                <c:pt idx="3">
                  <c:v>13.849738240250002</c:v>
                </c:pt>
                <c:pt idx="4">
                  <c:v>8.5629105568000021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89536"/>
        <c:axId val="305095424"/>
      </c:scatterChart>
      <c:valAx>
        <c:axId val="30508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095424"/>
        <c:crosses val="autoZero"/>
        <c:crossBetween val="midCat"/>
      </c:valAx>
      <c:valAx>
        <c:axId val="30509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08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'S5'!$A$1:$A$6</c:f>
              <c:numCache>
                <c:formatCode>0.0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'S5'!$B$1:$B$6</c:f>
              <c:numCache>
                <c:formatCode>General</c:formatCode>
                <c:ptCount val="6"/>
                <c:pt idx="0">
                  <c:v>90.619170665742004</c:v>
                </c:pt>
                <c:pt idx="1">
                  <c:v>42.025259137152005</c:v>
                </c:pt>
                <c:pt idx="2">
                  <c:v>23.989489674571999</c:v>
                </c:pt>
                <c:pt idx="3">
                  <c:v>14.916250109677</c:v>
                </c:pt>
                <c:pt idx="4">
                  <c:v>6.2561929225949999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532352"/>
        <c:axId val="308533888"/>
      </c:scatterChart>
      <c:valAx>
        <c:axId val="30853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533888"/>
        <c:crosses val="autoZero"/>
        <c:crossBetween val="midCat"/>
      </c:valAx>
      <c:valAx>
        <c:axId val="30853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53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'S6'!$A$1:$A$6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'S6'!$B$1:$B$6</c:f>
              <c:numCache>
                <c:formatCode>General</c:formatCode>
                <c:ptCount val="6"/>
                <c:pt idx="0">
                  <c:v>92.947554588317502</c:v>
                </c:pt>
                <c:pt idx="1">
                  <c:v>48.348256945607503</c:v>
                </c:pt>
                <c:pt idx="2">
                  <c:v>25.631222128867499</c:v>
                </c:pt>
                <c:pt idx="3">
                  <c:v>14.500418305397503</c:v>
                </c:pt>
                <c:pt idx="4">
                  <c:v>3.3430069684979999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563328"/>
        <c:axId val="308606080"/>
      </c:scatterChart>
      <c:valAx>
        <c:axId val="30856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606080"/>
        <c:crosses val="autoZero"/>
        <c:crossBetween val="midCat"/>
      </c:valAx>
      <c:valAx>
        <c:axId val="30860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56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'S7'!$A$1:$A$6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'S7'!$B$1:$B$6</c:f>
              <c:numCache>
                <c:formatCode>General</c:formatCode>
                <c:ptCount val="6"/>
                <c:pt idx="0">
                  <c:v>273.31</c:v>
                </c:pt>
                <c:pt idx="1">
                  <c:v>152.68230438232001</c:v>
                </c:pt>
                <c:pt idx="2">
                  <c:v>63.142359256744996</c:v>
                </c:pt>
                <c:pt idx="3">
                  <c:v>30.66061735153</c:v>
                </c:pt>
                <c:pt idx="4">
                  <c:v>16.537255048755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842624"/>
        <c:axId val="218844160"/>
      </c:scatterChart>
      <c:valAx>
        <c:axId val="21884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844160"/>
        <c:crosses val="autoZero"/>
        <c:crossBetween val="midCat"/>
      </c:valAx>
      <c:valAx>
        <c:axId val="2188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84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'S8'!$A$1:$A$6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'S8'!$B$1:$B$6</c:f>
              <c:numCache>
                <c:formatCode>General</c:formatCode>
                <c:ptCount val="6"/>
                <c:pt idx="0">
                  <c:v>133.48261117934351</c:v>
                </c:pt>
                <c:pt idx="1">
                  <c:v>66.208231449123488</c:v>
                </c:pt>
                <c:pt idx="2">
                  <c:v>35.0858926773085</c:v>
                </c:pt>
                <c:pt idx="3">
                  <c:v>24.730750918393504</c:v>
                </c:pt>
                <c:pt idx="4">
                  <c:v>15.6370580196385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85120"/>
        <c:axId val="308655232"/>
      </c:scatterChart>
      <c:valAx>
        <c:axId val="30488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655232"/>
        <c:crosses val="autoZero"/>
        <c:crossBetween val="midCat"/>
      </c:valAx>
      <c:valAx>
        <c:axId val="30865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8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'S9'!$A$1:$A$6</c:f>
              <c:numCache>
                <c:formatCode>General</c:formatCode>
                <c:ptCount val="6"/>
                <c:pt idx="0">
                  <c:v>160</c:v>
                </c:pt>
                <c:pt idx="1">
                  <c:v>80</c:v>
                </c:pt>
                <c:pt idx="2">
                  <c:v>40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'S9'!$B$1:$B$6</c:f>
              <c:numCache>
                <c:formatCode>General</c:formatCode>
                <c:ptCount val="6"/>
                <c:pt idx="0">
                  <c:v>241.77935421467652</c:v>
                </c:pt>
                <c:pt idx="1">
                  <c:v>94.050872325876497</c:v>
                </c:pt>
                <c:pt idx="2">
                  <c:v>44.309109449386497</c:v>
                </c:pt>
                <c:pt idx="3">
                  <c:v>26.285088062286498</c:v>
                </c:pt>
                <c:pt idx="4">
                  <c:v>8.6360514163964996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472000"/>
        <c:axId val="215473536"/>
      </c:scatterChart>
      <c:valAx>
        <c:axId val="21547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473536"/>
        <c:crosses val="autoZero"/>
        <c:crossBetween val="midCat"/>
      </c:valAx>
      <c:valAx>
        <c:axId val="21547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47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38100</xdr:rowOff>
    </xdr:from>
    <xdr:to>
      <xdr:col>7</xdr:col>
      <xdr:colOff>463550</xdr:colOff>
      <xdr:row>13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25400</xdr:rowOff>
    </xdr:from>
    <xdr:to>
      <xdr:col>7</xdr:col>
      <xdr:colOff>495300</xdr:colOff>
      <xdr:row>13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25400</xdr:rowOff>
    </xdr:from>
    <xdr:to>
      <xdr:col>7</xdr:col>
      <xdr:colOff>463550</xdr:colOff>
      <xdr:row>13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50800</xdr:rowOff>
    </xdr:from>
    <xdr:to>
      <xdr:col>7</xdr:col>
      <xdr:colOff>463550</xdr:colOff>
      <xdr:row>13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</xdr:colOff>
      <xdr:row>0</xdr:row>
      <xdr:rowOff>12700</xdr:rowOff>
    </xdr:from>
    <xdr:to>
      <xdr:col>7</xdr:col>
      <xdr:colOff>514350</xdr:colOff>
      <xdr:row>13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355600</xdr:colOff>
      <xdr:row>0</xdr:row>
      <xdr:rowOff>63500</xdr:rowOff>
    </xdr:from>
    <xdr:to>
      <xdr:col>10</xdr:col>
      <xdr:colOff>215900</xdr:colOff>
      <xdr:row>21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2</xdr:row>
      <xdr:rowOff>88900</xdr:rowOff>
    </xdr:from>
    <xdr:to>
      <xdr:col>8</xdr:col>
      <xdr:colOff>419100</xdr:colOff>
      <xdr:row>20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0</xdr:row>
      <xdr:rowOff>0</xdr:rowOff>
    </xdr:from>
    <xdr:to>
      <xdr:col>7</xdr:col>
      <xdr:colOff>469900</xdr:colOff>
      <xdr:row>13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165100</xdr:colOff>
      <xdr:row>0</xdr:row>
      <xdr:rowOff>0</xdr:rowOff>
    </xdr:from>
    <xdr:to>
      <xdr:col>7</xdr:col>
      <xdr:colOff>609600</xdr:colOff>
      <xdr:row>13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0</xdr:row>
      <xdr:rowOff>25400</xdr:rowOff>
    </xdr:from>
    <xdr:to>
      <xdr:col>7</xdr:col>
      <xdr:colOff>476250</xdr:colOff>
      <xdr:row>13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</xdr:colOff>
      <xdr:row>0</xdr:row>
      <xdr:rowOff>63500</xdr:rowOff>
    </xdr:from>
    <xdr:to>
      <xdr:col>7</xdr:col>
      <xdr:colOff>488950</xdr:colOff>
      <xdr:row>13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0</xdr:row>
      <xdr:rowOff>76200</xdr:rowOff>
    </xdr:from>
    <xdr:to>
      <xdr:col>7</xdr:col>
      <xdr:colOff>469900</xdr:colOff>
      <xdr:row>13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0</xdr:rowOff>
    </xdr:from>
    <xdr:to>
      <xdr:col>7</xdr:col>
      <xdr:colOff>495300</xdr:colOff>
      <xdr:row>13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25400</xdr:rowOff>
    </xdr:from>
    <xdr:to>
      <xdr:col>7</xdr:col>
      <xdr:colOff>482600</xdr:colOff>
      <xdr:row>13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0</xdr:row>
      <xdr:rowOff>0</xdr:rowOff>
    </xdr:from>
    <xdr:to>
      <xdr:col>7</xdr:col>
      <xdr:colOff>476250</xdr:colOff>
      <xdr:row>13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lakk/Documents/Tonelli_paper_PlosOne/NitriteStDcur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>
            <v>40</v>
          </cell>
          <cell r="C4">
            <v>14.2</v>
          </cell>
        </row>
        <row r="5">
          <cell r="B5">
            <v>60</v>
          </cell>
          <cell r="C5">
            <v>24.2</v>
          </cell>
        </row>
        <row r="6">
          <cell r="B6">
            <v>80</v>
          </cell>
          <cell r="C6">
            <v>46.4</v>
          </cell>
        </row>
        <row r="7">
          <cell r="B7">
            <v>120</v>
          </cell>
          <cell r="C7">
            <v>72</v>
          </cell>
        </row>
        <row r="8">
          <cell r="B8">
            <v>160</v>
          </cell>
          <cell r="C8">
            <v>99.3</v>
          </cell>
        </row>
        <row r="9">
          <cell r="B9">
            <v>250</v>
          </cell>
          <cell r="C9">
            <v>153.19999999999999</v>
          </cell>
        </row>
        <row r="10">
          <cell r="B10">
            <v>312.5</v>
          </cell>
          <cell r="C10">
            <v>197.2</v>
          </cell>
        </row>
        <row r="11">
          <cell r="B11">
            <v>500</v>
          </cell>
          <cell r="C11">
            <v>317.89999999999998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J34" sqref="J34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133.77956748010001</v>
      </c>
    </row>
    <row r="2" spans="1:7" x14ac:dyDescent="0.25">
      <c r="A2">
        <v>80</v>
      </c>
      <c r="B2">
        <v>72.611108422285</v>
      </c>
    </row>
    <row r="3" spans="1:7" x14ac:dyDescent="0.25">
      <c r="A3">
        <v>40</v>
      </c>
      <c r="B3">
        <v>30.910331010820002</v>
      </c>
    </row>
    <row r="4" spans="1:7" x14ac:dyDescent="0.25">
      <c r="A4">
        <v>20</v>
      </c>
      <c r="B4">
        <v>22.696715593340002</v>
      </c>
    </row>
    <row r="5" spans="1:7" x14ac:dyDescent="0.25">
      <c r="A5">
        <v>10</v>
      </c>
      <c r="B5">
        <v>12.98356354237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14.225</v>
      </c>
    </row>
    <row r="9" spans="1:7" x14ac:dyDescent="0.25">
      <c r="A9" t="s">
        <v>12</v>
      </c>
      <c r="B9">
        <v>0.85140000000000005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40</v>
      </c>
      <c r="B17" s="4">
        <v>38.473761081695002</v>
      </c>
      <c r="C17">
        <v>28.481044258509513</v>
      </c>
      <c r="E17">
        <f>C17</f>
        <v>28.481044258509513</v>
      </c>
      <c r="F17">
        <f>C23</f>
        <v>14.824796848690394</v>
      </c>
      <c r="G17">
        <f>E17-F17</f>
        <v>13.65624740981912</v>
      </c>
    </row>
    <row r="18" spans="1:7" x14ac:dyDescent="0.25">
      <c r="A18" s="4" t="s">
        <v>41</v>
      </c>
      <c r="B18" s="4">
        <v>29.076874256130001</v>
      </c>
      <c r="C18">
        <v>17.444061846523375</v>
      </c>
      <c r="E18">
        <f>C18</f>
        <v>17.444061846523375</v>
      </c>
      <c r="F18">
        <f>C24</f>
        <v>7.9696606323937056</v>
      </c>
      <c r="G18">
        <f>E18-F18</f>
        <v>9.4744012141296707</v>
      </c>
    </row>
    <row r="19" spans="1:7" x14ac:dyDescent="0.25">
      <c r="A19" s="4" t="s">
        <v>42</v>
      </c>
      <c r="B19" s="4">
        <v>35.275596380235001</v>
      </c>
      <c r="C19">
        <v>24.724684496400045</v>
      </c>
      <c r="E19">
        <f>C19</f>
        <v>24.724684496400045</v>
      </c>
      <c r="F19">
        <f>C25</f>
        <v>13.243117521764155</v>
      </c>
      <c r="G19">
        <f>E19-F19</f>
        <v>11.481566974635889</v>
      </c>
    </row>
    <row r="20" spans="1:7" x14ac:dyDescent="0.25">
      <c r="A20" s="4" t="s">
        <v>43</v>
      </c>
      <c r="B20" s="4">
        <v>24.165651202200003</v>
      </c>
      <c r="C20">
        <v>11.675653279539585</v>
      </c>
      <c r="E20">
        <f>C20</f>
        <v>11.675653279539585</v>
      </c>
      <c r="F20">
        <f>C26</f>
        <v>11.331923890063425</v>
      </c>
      <c r="G20">
        <f>E20-F20</f>
        <v>0.3437293894761595</v>
      </c>
    </row>
    <row r="21" spans="1:7" x14ac:dyDescent="0.25">
      <c r="A21" s="4" t="s">
        <v>44</v>
      </c>
      <c r="B21" s="4">
        <v>37.379264831539999</v>
      </c>
      <c r="C21">
        <v>27.195518947075399</v>
      </c>
      <c r="E21">
        <f>C21</f>
        <v>27.195518947075399</v>
      </c>
      <c r="F21">
        <f>C27</f>
        <v>17.477126532605123</v>
      </c>
      <c r="G21">
        <f>E21-F21</f>
        <v>9.7183924144702765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40</v>
      </c>
      <c r="B23" s="4">
        <v>26.846832036975002</v>
      </c>
      <c r="C23">
        <v>14.824796848690394</v>
      </c>
      <c r="E23">
        <f>E17/2500</f>
        <v>1.1392417703403806E-2</v>
      </c>
      <c r="F23">
        <f>F17/2500</f>
        <v>5.9299187394761576E-3</v>
      </c>
      <c r="G23">
        <f>G17/2500</f>
        <v>5.4624989639276474E-3</v>
      </c>
    </row>
    <row r="24" spans="1:7" x14ac:dyDescent="0.25">
      <c r="A24" s="4" t="s">
        <v>41</v>
      </c>
      <c r="B24" s="4">
        <v>21.010369062420001</v>
      </c>
      <c r="C24">
        <v>7.9696606323937056</v>
      </c>
      <c r="E24">
        <f t="shared" ref="E24:G27" si="0">E18/2500</f>
        <v>6.9776247386093499E-3</v>
      </c>
      <c r="F24">
        <f t="shared" si="0"/>
        <v>3.1878642529574821E-3</v>
      </c>
      <c r="G24">
        <f t="shared" si="0"/>
        <v>3.7897604856518682E-3</v>
      </c>
    </row>
    <row r="25" spans="1:7" x14ac:dyDescent="0.25">
      <c r="A25" s="4" t="s">
        <v>42</v>
      </c>
      <c r="B25" s="4">
        <v>25.500190258030003</v>
      </c>
      <c r="C25">
        <v>13.243117521764155</v>
      </c>
      <c r="E25">
        <f t="shared" si="0"/>
        <v>9.8898737985600171E-3</v>
      </c>
      <c r="F25">
        <f t="shared" si="0"/>
        <v>5.2972470087056618E-3</v>
      </c>
      <c r="G25">
        <f t="shared" si="0"/>
        <v>4.5926267898543554E-3</v>
      </c>
    </row>
    <row r="26" spans="1:7" x14ac:dyDescent="0.25">
      <c r="A26" s="4" t="s">
        <v>43</v>
      </c>
      <c r="B26" s="4">
        <v>23.873000000000001</v>
      </c>
      <c r="C26">
        <v>11.331923890063425</v>
      </c>
      <c r="E26">
        <f t="shared" si="0"/>
        <v>4.6702613118158338E-3</v>
      </c>
      <c r="F26">
        <f t="shared" si="0"/>
        <v>4.5327695560253706E-3</v>
      </c>
      <c r="G26">
        <f t="shared" si="0"/>
        <v>1.374917557904638E-4</v>
      </c>
    </row>
    <row r="27" spans="1:7" x14ac:dyDescent="0.25">
      <c r="A27" s="4" t="s">
        <v>44</v>
      </c>
      <c r="B27" s="4">
        <v>29.105025529860001</v>
      </c>
      <c r="C27">
        <v>17.477126532605123</v>
      </c>
      <c r="E27">
        <f t="shared" si="0"/>
        <v>1.087820757883016E-2</v>
      </c>
      <c r="F27">
        <f t="shared" si="0"/>
        <v>6.9908506130420493E-3</v>
      </c>
      <c r="G27">
        <f t="shared" si="0"/>
        <v>3.8873569657881107E-3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L32" sqref="L32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 s="2">
        <v>160</v>
      </c>
      <c r="B1">
        <v>103.5398423671775</v>
      </c>
    </row>
    <row r="2" spans="1:7" x14ac:dyDescent="0.25">
      <c r="A2" s="2">
        <v>80</v>
      </c>
      <c r="B2">
        <v>47.396343946452497</v>
      </c>
    </row>
    <row r="3" spans="1:7" x14ac:dyDescent="0.25">
      <c r="A3" s="2">
        <v>40</v>
      </c>
      <c r="B3">
        <v>29.165118289947497</v>
      </c>
    </row>
    <row r="4" spans="1:7" x14ac:dyDescent="0.25">
      <c r="A4" s="2">
        <v>20</v>
      </c>
      <c r="B4">
        <v>18.102680971147496</v>
      </c>
    </row>
    <row r="5" spans="1:7" x14ac:dyDescent="0.25">
      <c r="A5" s="2">
        <v>10</v>
      </c>
      <c r="B5">
        <v>9.0791285037974987</v>
      </c>
    </row>
    <row r="6" spans="1:7" x14ac:dyDescent="0.25">
      <c r="A6" s="2">
        <v>0</v>
      </c>
      <c r="B6">
        <v>0</v>
      </c>
    </row>
    <row r="8" spans="1:7" x14ac:dyDescent="0.25">
      <c r="A8" t="s">
        <v>10</v>
      </c>
      <c r="B8">
        <v>5.9608817100525</v>
      </c>
    </row>
    <row r="9" spans="1:7" x14ac:dyDescent="0.25">
      <c r="A9" t="s">
        <v>11</v>
      </c>
      <c r="B9">
        <v>0.64449999999999996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85</v>
      </c>
      <c r="B17" s="4">
        <v>29.858282208445001</v>
      </c>
      <c r="C17">
        <v>37.078976723650115</v>
      </c>
      <c r="E17">
        <f>C17</f>
        <v>37.078976723650115</v>
      </c>
      <c r="F17">
        <f>C23</f>
        <v>25.626390455667181</v>
      </c>
      <c r="G17">
        <f>E17-F17</f>
        <v>11.452586267982934</v>
      </c>
    </row>
    <row r="18" spans="1:7" x14ac:dyDescent="0.25">
      <c r="A18" s="4" t="s">
        <v>86</v>
      </c>
      <c r="B18" s="4">
        <v>38.433882594110003</v>
      </c>
      <c r="C18">
        <v>50.384795785969757</v>
      </c>
      <c r="E18">
        <f>C18</f>
        <v>50.384795785969757</v>
      </c>
      <c r="F18">
        <f>C24</f>
        <v>30.884851865566329</v>
      </c>
      <c r="G18">
        <f>E18-F18</f>
        <v>19.499943920403428</v>
      </c>
    </row>
    <row r="19" spans="1:7" x14ac:dyDescent="0.25">
      <c r="A19" s="4" t="s">
        <v>87</v>
      </c>
      <c r="B19" s="4">
        <v>40.841814875600001</v>
      </c>
      <c r="C19">
        <v>54.120920349957338</v>
      </c>
      <c r="E19">
        <f>C19</f>
        <v>54.120920349957338</v>
      </c>
      <c r="F19">
        <f>C25</f>
        <v>31.221273613122577</v>
      </c>
      <c r="G19">
        <f>E19-F19</f>
        <v>22.899646736834761</v>
      </c>
    </row>
    <row r="20" spans="1:7" x14ac:dyDescent="0.25">
      <c r="A20" s="4" t="s">
        <v>88</v>
      </c>
      <c r="B20" s="4">
        <v>64.245140552525001</v>
      </c>
      <c r="C20">
        <v>90.433295333549268</v>
      </c>
      <c r="E20">
        <f>C20</f>
        <v>90.433295333549268</v>
      </c>
      <c r="F20">
        <f>C26</f>
        <v>48.825629619778901</v>
      </c>
      <c r="G20">
        <f>E20-F20</f>
        <v>41.607665713770366</v>
      </c>
    </row>
    <row r="21" spans="1:7" x14ac:dyDescent="0.25">
      <c r="A21" s="4" t="s">
        <v>89</v>
      </c>
      <c r="B21" s="4">
        <v>66.794031858444995</v>
      </c>
      <c r="C21">
        <v>94.388130563836313</v>
      </c>
      <c r="E21">
        <f>C21</f>
        <v>94.388130563836313</v>
      </c>
      <c r="F21">
        <f>C27</f>
        <v>80.599758956117157</v>
      </c>
      <c r="G21">
        <f>E21-F21</f>
        <v>13.788371607719156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85</v>
      </c>
      <c r="B23" s="4">
        <v>22.477090358729999</v>
      </c>
      <c r="C23">
        <v>25.626390455667181</v>
      </c>
      <c r="E23">
        <f>E17/2500</f>
        <v>1.4831590689460047E-2</v>
      </c>
      <c r="F23">
        <f>F17/2500</f>
        <v>1.0250556182266873E-2</v>
      </c>
      <c r="G23">
        <f>G17/2500</f>
        <v>4.5810345071931732E-3</v>
      </c>
    </row>
    <row r="24" spans="1:7" x14ac:dyDescent="0.25">
      <c r="A24" s="4" t="s">
        <v>86</v>
      </c>
      <c r="B24" s="4">
        <v>25.86616873741</v>
      </c>
      <c r="C24">
        <v>30.884851865566329</v>
      </c>
      <c r="E24">
        <f t="shared" ref="E24:G27" si="0">E18/2500</f>
        <v>2.0153918314387904E-2</v>
      </c>
      <c r="F24">
        <f t="shared" si="0"/>
        <v>1.2353940746226531E-2</v>
      </c>
      <c r="G24">
        <f t="shared" si="0"/>
        <v>7.7999775681613709E-3</v>
      </c>
    </row>
    <row r="25" spans="1:7" x14ac:dyDescent="0.25">
      <c r="A25" s="4" t="s">
        <v>87</v>
      </c>
      <c r="B25" s="4">
        <v>26.08299255371</v>
      </c>
      <c r="C25">
        <v>31.221273613122577</v>
      </c>
      <c r="E25">
        <f t="shared" si="0"/>
        <v>2.1648368139982936E-2</v>
      </c>
      <c r="F25">
        <f t="shared" si="0"/>
        <v>1.248850944524903E-2</v>
      </c>
      <c r="G25">
        <f t="shared" si="0"/>
        <v>9.159858694733904E-3</v>
      </c>
    </row>
    <row r="26" spans="1:7" x14ac:dyDescent="0.25">
      <c r="A26" s="4" t="s">
        <v>88</v>
      </c>
      <c r="B26" s="4">
        <v>37.429000000000002</v>
      </c>
      <c r="C26">
        <v>48.825629619778901</v>
      </c>
      <c r="E26">
        <f t="shared" si="0"/>
        <v>3.6173318133419709E-2</v>
      </c>
      <c r="F26">
        <f t="shared" si="0"/>
        <v>1.9530251847911559E-2</v>
      </c>
      <c r="G26">
        <f t="shared" si="0"/>
        <v>1.6643066285508146E-2</v>
      </c>
    </row>
    <row r="27" spans="1:7" x14ac:dyDescent="0.25">
      <c r="A27" s="4" t="s">
        <v>89</v>
      </c>
      <c r="B27" s="4">
        <v>57.907426357269998</v>
      </c>
      <c r="C27">
        <v>80.599758956117157</v>
      </c>
      <c r="E27">
        <f t="shared" si="0"/>
        <v>3.7755252225534525E-2</v>
      </c>
      <c r="F27">
        <f t="shared" si="0"/>
        <v>3.2239903582446862E-2</v>
      </c>
      <c r="G27">
        <f t="shared" si="0"/>
        <v>5.5153486430876628E-3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21" sqref="E21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122.5344747304475</v>
      </c>
    </row>
    <row r="2" spans="1:7" x14ac:dyDescent="0.25">
      <c r="A2">
        <v>80</v>
      </c>
      <c r="B2">
        <v>68.021661043167512</v>
      </c>
    </row>
    <row r="3" spans="1:7" x14ac:dyDescent="0.25">
      <c r="A3">
        <v>40</v>
      </c>
      <c r="B3">
        <v>34.9425345659225</v>
      </c>
    </row>
    <row r="4" spans="1:7" x14ac:dyDescent="0.25">
      <c r="A4">
        <v>20</v>
      </c>
      <c r="B4">
        <v>23.604032397272498</v>
      </c>
    </row>
    <row r="5" spans="1:7" x14ac:dyDescent="0.25">
      <c r="A5">
        <v>10</v>
      </c>
      <c r="B5">
        <v>10.370740294458001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7.3616951704025002</v>
      </c>
    </row>
    <row r="9" spans="1:7" x14ac:dyDescent="0.25">
      <c r="A9" t="s">
        <v>11</v>
      </c>
      <c r="B9">
        <v>0.79239999999999999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90</v>
      </c>
      <c r="B17" s="4">
        <v>19.797750000000001</v>
      </c>
      <c r="C17">
        <v>15.694163086824835</v>
      </c>
      <c r="E17">
        <f>C17</f>
        <v>15.694163086824835</v>
      </c>
      <c r="F17">
        <f>C23</f>
        <v>3.552883430085815</v>
      </c>
      <c r="G17">
        <f>E17-F17</f>
        <v>12.14127965673902</v>
      </c>
    </row>
    <row r="18" spans="1:7" x14ac:dyDescent="0.25">
      <c r="A18" s="4" t="s">
        <v>91</v>
      </c>
      <c r="B18" s="4">
        <v>33.6265</v>
      </c>
      <c r="C18">
        <v>33.1458920116103</v>
      </c>
      <c r="E18">
        <f>C18</f>
        <v>33.1458920116103</v>
      </c>
      <c r="F18">
        <f>C24</f>
        <v>13.815377120141344</v>
      </c>
      <c r="G18">
        <f>E18-F18</f>
        <v>19.330514891468958</v>
      </c>
    </row>
    <row r="19" spans="1:7" x14ac:dyDescent="0.25">
      <c r="A19" s="4" t="s">
        <v>92</v>
      </c>
      <c r="B19" s="4">
        <v>26.904499999999999</v>
      </c>
      <c r="C19">
        <v>24.662802662796565</v>
      </c>
      <c r="E19">
        <f>C19</f>
        <v>24.662802662796565</v>
      </c>
      <c r="F19">
        <f>C25</f>
        <v>6.3942514260474503</v>
      </c>
      <c r="G19">
        <f>E19-F19</f>
        <v>18.268551236749115</v>
      </c>
    </row>
    <row r="20" spans="1:7" x14ac:dyDescent="0.25">
      <c r="A20" s="4" t="s">
        <v>93</v>
      </c>
      <c r="B20" s="4">
        <v>34.896500000000003</v>
      </c>
      <c r="C20">
        <v>34.748617907622418</v>
      </c>
      <c r="E20">
        <f>C20</f>
        <v>34.748617907622418</v>
      </c>
      <c r="F20">
        <f>C26</f>
        <v>11.208739058556285</v>
      </c>
      <c r="G20">
        <f>E20-F20</f>
        <v>23.539878849066135</v>
      </c>
    </row>
    <row r="21" spans="1:7" x14ac:dyDescent="0.25">
      <c r="A21" s="4" t="s">
        <v>94</v>
      </c>
      <c r="B21" s="4">
        <v>33.652500000000003</v>
      </c>
      <c r="C21">
        <v>33.17870372286724</v>
      </c>
      <c r="E21">
        <f>C21</f>
        <v>33.17870372286724</v>
      </c>
      <c r="F21">
        <f>C27</f>
        <v>6.8643422892478547</v>
      </c>
      <c r="G21">
        <f>E21-F21</f>
        <v>26.314361433619386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90</v>
      </c>
      <c r="B23" s="4">
        <v>10.177</v>
      </c>
      <c r="C23">
        <v>3.552883430085815</v>
      </c>
      <c r="E23">
        <f>E17/5000</f>
        <v>3.1388326173649671E-3</v>
      </c>
      <c r="F23">
        <f t="shared" ref="F23:G23" si="0">F17/5000</f>
        <v>7.1057668601716298E-4</v>
      </c>
      <c r="G23">
        <f t="shared" si="0"/>
        <v>2.4282559313478038E-3</v>
      </c>
    </row>
    <row r="24" spans="1:7" x14ac:dyDescent="0.25">
      <c r="A24" s="4" t="s">
        <v>91</v>
      </c>
      <c r="B24" s="4">
        <v>18.309000000000001</v>
      </c>
      <c r="C24">
        <v>13.815377120141344</v>
      </c>
      <c r="E24">
        <f t="shared" ref="E24:G24" si="1">E18/5000</f>
        <v>6.6291784023220597E-3</v>
      </c>
      <c r="F24">
        <f t="shared" si="1"/>
        <v>2.7630754240282689E-3</v>
      </c>
      <c r="G24">
        <f t="shared" si="1"/>
        <v>3.8661029782937916E-3</v>
      </c>
    </row>
    <row r="25" spans="1:7" x14ac:dyDescent="0.25">
      <c r="A25" s="4" t="s">
        <v>92</v>
      </c>
      <c r="B25" s="4">
        <v>12.4285</v>
      </c>
      <c r="C25">
        <v>6.3942514260474503</v>
      </c>
      <c r="E25">
        <f t="shared" ref="E25:G25" si="2">E19/5000</f>
        <v>4.9325605325593134E-3</v>
      </c>
      <c r="F25">
        <f t="shared" si="2"/>
        <v>1.2788502852094901E-3</v>
      </c>
      <c r="G25">
        <f t="shared" si="2"/>
        <v>3.653710247349823E-3</v>
      </c>
    </row>
    <row r="26" spans="1:7" x14ac:dyDescent="0.25">
      <c r="A26" s="4" t="s">
        <v>93</v>
      </c>
      <c r="B26" s="4">
        <v>16.243500000000001</v>
      </c>
      <c r="C26">
        <v>11.208739058556285</v>
      </c>
      <c r="E26">
        <f t="shared" ref="E26:G26" si="3">E20/5000</f>
        <v>6.9497235815244836E-3</v>
      </c>
      <c r="F26">
        <f t="shared" si="3"/>
        <v>2.2417478117112569E-3</v>
      </c>
      <c r="G26">
        <f t="shared" si="3"/>
        <v>4.7079757698132267E-3</v>
      </c>
    </row>
    <row r="27" spans="1:7" x14ac:dyDescent="0.25">
      <c r="A27" s="4" t="s">
        <v>94</v>
      </c>
      <c r="B27" s="4">
        <v>12.801</v>
      </c>
      <c r="C27">
        <v>6.8643422892478547</v>
      </c>
      <c r="E27">
        <f t="shared" ref="E27:G27" si="4">E21/5000</f>
        <v>6.6357407445734483E-3</v>
      </c>
      <c r="F27">
        <f t="shared" si="4"/>
        <v>1.3728684578495709E-3</v>
      </c>
      <c r="G27">
        <f t="shared" si="4"/>
        <v>5.2628722867238773E-3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27" sqref="B27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 s="2">
        <v>160</v>
      </c>
      <c r="B1">
        <v>82.869935035709986</v>
      </c>
    </row>
    <row r="2" spans="1:7" x14ac:dyDescent="0.25">
      <c r="A2" s="2">
        <v>80</v>
      </c>
      <c r="B2">
        <v>46.597018837929994</v>
      </c>
    </row>
    <row r="3" spans="1:7" x14ac:dyDescent="0.25">
      <c r="A3" s="2">
        <v>40</v>
      </c>
      <c r="B3">
        <v>22.179257869720001</v>
      </c>
    </row>
    <row r="4" spans="1:7" x14ac:dyDescent="0.25">
      <c r="A4" s="2">
        <v>20</v>
      </c>
      <c r="B4">
        <v>12.888842821120001</v>
      </c>
    </row>
    <row r="5" spans="1:7" x14ac:dyDescent="0.25">
      <c r="A5" s="2">
        <v>10</v>
      </c>
      <c r="B5">
        <v>9.9527537822749998</v>
      </c>
    </row>
    <row r="6" spans="1:7" x14ac:dyDescent="0.25">
      <c r="A6" s="2">
        <v>0</v>
      </c>
      <c r="B6">
        <v>0</v>
      </c>
    </row>
    <row r="8" spans="1:7" x14ac:dyDescent="0.25">
      <c r="A8" t="s">
        <v>10</v>
      </c>
      <c r="B8">
        <v>9.9469810724250003</v>
      </c>
    </row>
    <row r="9" spans="1:7" x14ac:dyDescent="0.25">
      <c r="A9" t="s">
        <v>11</v>
      </c>
      <c r="B9">
        <v>0.53459999999999996</v>
      </c>
    </row>
    <row r="16" spans="1:7" x14ac:dyDescent="0.25">
      <c r="A16" s="11" t="s">
        <v>2</v>
      </c>
      <c r="B16" s="4" t="s">
        <v>1</v>
      </c>
      <c r="C16" s="4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95</v>
      </c>
      <c r="B17" s="4">
        <v>17.210999999999999</v>
      </c>
      <c r="C17" s="4">
        <v>13.587764548400671</v>
      </c>
      <c r="E17">
        <f>C17</f>
        <v>13.587764548400671</v>
      </c>
      <c r="F17">
        <f>C23</f>
        <v>7.4616889778806579</v>
      </c>
      <c r="G17">
        <f>E17-F17</f>
        <v>6.1260755705200127</v>
      </c>
    </row>
    <row r="18" spans="1:7" x14ac:dyDescent="0.25">
      <c r="A18" s="4" t="s">
        <v>96</v>
      </c>
      <c r="B18" s="4">
        <v>33.064499999999995</v>
      </c>
      <c r="C18" s="4">
        <v>43.242646703282823</v>
      </c>
      <c r="E18">
        <f>C18</f>
        <v>43.242646703282823</v>
      </c>
      <c r="F18">
        <f>C24</f>
        <v>19.832620515478865</v>
      </c>
      <c r="G18">
        <f>E18-F18</f>
        <v>23.410026187803957</v>
      </c>
    </row>
    <row r="19" spans="1:7" x14ac:dyDescent="0.25">
      <c r="A19" s="4" t="s">
        <v>97</v>
      </c>
      <c r="B19" s="4">
        <v>30.336000000000002</v>
      </c>
      <c r="C19" s="4">
        <v>38.138830766133566</v>
      </c>
      <c r="E19">
        <f>C19</f>
        <v>38.138830766133566</v>
      </c>
      <c r="F19">
        <f>C25</f>
        <v>11.829440567854473</v>
      </c>
      <c r="G19">
        <f>E19-F19</f>
        <v>26.309390198279093</v>
      </c>
    </row>
    <row r="20" spans="1:7" x14ac:dyDescent="0.25">
      <c r="A20" s="4" t="s">
        <v>98</v>
      </c>
      <c r="B20" s="4">
        <v>59.43</v>
      </c>
      <c r="C20" s="4">
        <v>92.560828521464657</v>
      </c>
      <c r="E20">
        <f>C20</f>
        <v>92.560828521464657</v>
      </c>
      <c r="F20">
        <f>C26</f>
        <v>11.213091895950246</v>
      </c>
      <c r="G20">
        <f>E20-F20</f>
        <v>81.347736625514415</v>
      </c>
    </row>
    <row r="21" spans="1:7" x14ac:dyDescent="0.25">
      <c r="A21" s="4" t="s">
        <v>99</v>
      </c>
      <c r="B21" s="4">
        <v>56.564</v>
      </c>
      <c r="C21" s="4">
        <v>87.199810938224857</v>
      </c>
      <c r="E21">
        <f>C21</f>
        <v>87.199810938224857</v>
      </c>
      <c r="F21">
        <f>C27</f>
        <v>48.708415502384959</v>
      </c>
      <c r="G21">
        <f>E21-F21</f>
        <v>38.491395435839898</v>
      </c>
    </row>
    <row r="22" spans="1:7" x14ac:dyDescent="0.25">
      <c r="A22" s="11" t="s">
        <v>0</v>
      </c>
      <c r="B22" s="4"/>
      <c r="C22" s="4"/>
      <c r="E22" t="s">
        <v>8</v>
      </c>
      <c r="F22" t="s">
        <v>7</v>
      </c>
      <c r="G22" t="s">
        <v>9</v>
      </c>
    </row>
    <row r="23" spans="1:7" x14ac:dyDescent="0.25">
      <c r="A23" s="4" t="s">
        <v>95</v>
      </c>
      <c r="B23" s="4">
        <v>13.936</v>
      </c>
      <c r="C23" s="4">
        <v>7.4616889778806579</v>
      </c>
      <c r="E23">
        <f>E17/2500</f>
        <v>5.435105819360268E-3</v>
      </c>
      <c r="F23">
        <f>F17/2500</f>
        <v>2.984675591152263E-3</v>
      </c>
      <c r="G23">
        <f>G17/2500</f>
        <v>2.450430228208005E-3</v>
      </c>
    </row>
    <row r="24" spans="1:7" x14ac:dyDescent="0.25">
      <c r="A24" s="4" t="s">
        <v>96</v>
      </c>
      <c r="B24" s="4">
        <v>20.549500000000002</v>
      </c>
      <c r="C24" s="4">
        <v>19.832620515478865</v>
      </c>
      <c r="E24">
        <f t="shared" ref="E24:G27" si="0">E18/2500</f>
        <v>1.7297058681313128E-2</v>
      </c>
      <c r="F24">
        <f t="shared" si="0"/>
        <v>7.9330482061915463E-3</v>
      </c>
      <c r="G24">
        <f t="shared" si="0"/>
        <v>9.3640104751215834E-3</v>
      </c>
    </row>
    <row r="25" spans="1:7" x14ac:dyDescent="0.25">
      <c r="A25" s="4" t="s">
        <v>97</v>
      </c>
      <c r="B25" s="4">
        <v>16.271000000000001</v>
      </c>
      <c r="C25" s="4">
        <v>11.829440567854473</v>
      </c>
      <c r="E25">
        <f t="shared" si="0"/>
        <v>1.5255532306453426E-2</v>
      </c>
      <c r="F25">
        <f t="shared" si="0"/>
        <v>4.7317762271417889E-3</v>
      </c>
      <c r="G25">
        <f t="shared" si="0"/>
        <v>1.0523756079311638E-2</v>
      </c>
    </row>
    <row r="26" spans="1:7" x14ac:dyDescent="0.25">
      <c r="A26" s="4" t="s">
        <v>98</v>
      </c>
      <c r="B26" s="4">
        <v>15.941500000000001</v>
      </c>
      <c r="C26" s="4">
        <v>11.213091895950246</v>
      </c>
      <c r="E26">
        <f t="shared" si="0"/>
        <v>3.702433140858586E-2</v>
      </c>
      <c r="F26">
        <f t="shared" si="0"/>
        <v>4.4852367583800984E-3</v>
      </c>
      <c r="G26">
        <f t="shared" si="0"/>
        <v>3.2539094650205769E-2</v>
      </c>
    </row>
    <row r="27" spans="1:7" x14ac:dyDescent="0.25">
      <c r="A27" s="4" t="s">
        <v>99</v>
      </c>
      <c r="B27" s="4">
        <v>35.986499999999999</v>
      </c>
      <c r="C27" s="4">
        <v>48.708415502384959</v>
      </c>
      <c r="E27">
        <f t="shared" si="0"/>
        <v>3.4879924375289945E-2</v>
      </c>
      <c r="F27">
        <f t="shared" si="0"/>
        <v>1.9483366200953985E-2</v>
      </c>
      <c r="G27">
        <f t="shared" si="0"/>
        <v>1.539655817433596E-2</v>
      </c>
    </row>
    <row r="35" ht="17.100000000000001" customHeight="1" x14ac:dyDescent="0.25"/>
    <row r="39" ht="15" customHeight="1" x14ac:dyDescent="0.25"/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F29" sqref="F29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 s="2">
        <v>160</v>
      </c>
      <c r="B1">
        <v>736.63467764856489</v>
      </c>
    </row>
    <row r="2" spans="1:7" x14ac:dyDescent="0.25">
      <c r="A2" s="2">
        <v>80</v>
      </c>
      <c r="B2">
        <v>262.95875906941501</v>
      </c>
    </row>
    <row r="3" spans="1:7" x14ac:dyDescent="0.25">
      <c r="A3" s="2">
        <v>40</v>
      </c>
      <c r="B3">
        <v>126.056969165765</v>
      </c>
    </row>
    <row r="4" spans="1:7" x14ac:dyDescent="0.25">
      <c r="A4" s="2">
        <v>20</v>
      </c>
      <c r="B4">
        <v>95.100420713414991</v>
      </c>
    </row>
    <row r="5" spans="1:7" x14ac:dyDescent="0.25">
      <c r="A5" s="2">
        <v>10</v>
      </c>
      <c r="B5">
        <v>42.702895402905</v>
      </c>
    </row>
    <row r="6" spans="1:7" x14ac:dyDescent="0.25">
      <c r="A6" s="2">
        <v>0</v>
      </c>
      <c r="B6">
        <v>0</v>
      </c>
    </row>
    <row r="8" spans="1:7" x14ac:dyDescent="0.25">
      <c r="A8" t="s">
        <v>10</v>
      </c>
      <c r="B8">
        <v>44.839465618134994</v>
      </c>
    </row>
    <row r="9" spans="1:7" x14ac:dyDescent="0.25">
      <c r="A9" t="s">
        <v>11</v>
      </c>
      <c r="B9">
        <v>4.2893999999999997</v>
      </c>
    </row>
    <row r="16" spans="1:7" x14ac:dyDescent="0.25">
      <c r="A16" s="1" t="s">
        <v>2</v>
      </c>
      <c r="B16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3" t="s">
        <v>100</v>
      </c>
      <c r="B17">
        <v>271.7726111412</v>
      </c>
      <c r="C17">
        <v>52.905568499805341</v>
      </c>
      <c r="E17">
        <f>C17</f>
        <v>52.905568499805341</v>
      </c>
      <c r="F17">
        <f>C23</f>
        <v>43.426622136934078</v>
      </c>
      <c r="G17">
        <f>E17-F17</f>
        <v>9.4789463628712625</v>
      </c>
    </row>
    <row r="18" spans="1:7" x14ac:dyDescent="0.25">
      <c r="A18" s="3" t="s">
        <v>101</v>
      </c>
      <c r="B18">
        <v>326.16694271565001</v>
      </c>
      <c r="C18">
        <v>65.58667345025296</v>
      </c>
      <c r="E18">
        <f>C18</f>
        <v>65.58667345025296</v>
      </c>
      <c r="F18">
        <f>C24</f>
        <v>40.152258193084116</v>
      </c>
      <c r="G18">
        <f>E18-F18</f>
        <v>25.434415257168844</v>
      </c>
    </row>
    <row r="19" spans="1:7" x14ac:dyDescent="0.25">
      <c r="A19" s="3" t="s">
        <v>102</v>
      </c>
      <c r="B19">
        <v>500.06027817724998</v>
      </c>
      <c r="C19">
        <v>106.12692044554366</v>
      </c>
      <c r="E19">
        <f>C19</f>
        <v>106.12692044554366</v>
      </c>
      <c r="F19">
        <f>C25</f>
        <v>30.530274717516438</v>
      </c>
      <c r="G19">
        <f>E19-F19</f>
        <v>75.596645728027227</v>
      </c>
    </row>
    <row r="20" spans="1:7" x14ac:dyDescent="0.25">
      <c r="A20" s="3" t="s">
        <v>103</v>
      </c>
      <c r="B20">
        <v>348.94068241119999</v>
      </c>
      <c r="C20">
        <v>70.895980042212202</v>
      </c>
      <c r="E20">
        <f>C20</f>
        <v>70.895980042212202</v>
      </c>
      <c r="F20">
        <f>C26</f>
        <v>23.443475049509264</v>
      </c>
      <c r="G20">
        <f>E20-F20</f>
        <v>47.452504992702941</v>
      </c>
    </row>
    <row r="21" spans="1:7" x14ac:dyDescent="0.25">
      <c r="A21" s="3" t="s">
        <v>104</v>
      </c>
      <c r="B21">
        <v>245.28850913045</v>
      </c>
      <c r="C21">
        <v>46.731254607244608</v>
      </c>
      <c r="E21">
        <f>C21</f>
        <v>46.731254607244608</v>
      </c>
      <c r="F21">
        <f>C27</f>
        <v>20.21144952407446</v>
      </c>
      <c r="G21">
        <f>E21-F21</f>
        <v>26.519805083170148</v>
      </c>
    </row>
    <row r="22" spans="1:7" x14ac:dyDescent="0.25">
      <c r="A22" s="1" t="s">
        <v>0</v>
      </c>
      <c r="E22" t="s">
        <v>8</v>
      </c>
      <c r="F22" t="s">
        <v>7</v>
      </c>
      <c r="G22" t="s">
        <v>9</v>
      </c>
    </row>
    <row r="23" spans="1:7" x14ac:dyDescent="0.25">
      <c r="A23" s="3" t="s">
        <v>100</v>
      </c>
      <c r="B23">
        <v>231.1136186123</v>
      </c>
      <c r="C23">
        <v>43.426622136934078</v>
      </c>
      <c r="E23">
        <f>E17/2500</f>
        <v>2.1162227399922136E-2</v>
      </c>
      <c r="F23">
        <f>F17/2500</f>
        <v>1.7370648854773633E-2</v>
      </c>
      <c r="G23">
        <f>G17/2500</f>
        <v>3.7915785451485048E-3</v>
      </c>
    </row>
    <row r="24" spans="1:7" x14ac:dyDescent="0.25">
      <c r="A24" s="3" t="s">
        <v>101</v>
      </c>
      <c r="B24">
        <v>217.06856191154998</v>
      </c>
      <c r="C24">
        <v>40.152258193084116</v>
      </c>
      <c r="E24">
        <f t="shared" ref="E24:G27" si="0">E18/2500</f>
        <v>2.6234669380101185E-2</v>
      </c>
      <c r="F24">
        <f t="shared" si="0"/>
        <v>1.6060903277233647E-2</v>
      </c>
      <c r="G24">
        <f t="shared" si="0"/>
        <v>1.0173766102867538E-2</v>
      </c>
    </row>
    <row r="25" spans="1:7" x14ac:dyDescent="0.25">
      <c r="A25" s="3" t="s">
        <v>102</v>
      </c>
      <c r="B25">
        <v>175.79602599144999</v>
      </c>
      <c r="C25">
        <v>30.530274717516438</v>
      </c>
      <c r="E25">
        <f t="shared" si="0"/>
        <v>4.2450768178217461E-2</v>
      </c>
      <c r="F25">
        <f t="shared" si="0"/>
        <v>1.2212109887006575E-2</v>
      </c>
      <c r="G25">
        <f t="shared" si="0"/>
        <v>3.023865829121089E-2</v>
      </c>
    </row>
    <row r="26" spans="1:7" x14ac:dyDescent="0.25">
      <c r="A26" s="3" t="s">
        <v>103</v>
      </c>
      <c r="B26">
        <v>145.39790749550002</v>
      </c>
      <c r="C26">
        <v>23.443475049509264</v>
      </c>
      <c r="E26">
        <f t="shared" si="0"/>
        <v>2.8358392016884882E-2</v>
      </c>
      <c r="F26">
        <f t="shared" si="0"/>
        <v>9.3773900198037049E-3</v>
      </c>
      <c r="G26">
        <f t="shared" si="0"/>
        <v>1.8981001997081175E-2</v>
      </c>
    </row>
    <row r="27" spans="1:7" x14ac:dyDescent="0.25">
      <c r="A27" s="3" t="s">
        <v>104</v>
      </c>
      <c r="B27">
        <v>131.53445720669998</v>
      </c>
      <c r="C27">
        <v>20.21144952407446</v>
      </c>
      <c r="E27">
        <f t="shared" si="0"/>
        <v>1.8692501842897842E-2</v>
      </c>
      <c r="F27">
        <f t="shared" si="0"/>
        <v>8.0845798096297848E-3</v>
      </c>
      <c r="G27">
        <f t="shared" si="0"/>
        <v>1.0607922033268059E-2</v>
      </c>
    </row>
    <row r="35" ht="17.100000000000001" customHeight="1" x14ac:dyDescent="0.25"/>
    <row r="39" ht="15" customHeight="1" x14ac:dyDescent="0.25"/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90"/>
  <sheetViews>
    <sheetView workbookViewId="0">
      <selection activeCell="G81" sqref="G81"/>
    </sheetView>
  </sheetViews>
  <sheetFormatPr defaultColWidth="8.875" defaultRowHeight="15.75" x14ac:dyDescent="0.25"/>
  <cols>
    <col min="1" max="1" width="17.125" customWidth="1"/>
    <col min="4" max="4" width="10.625" customWidth="1"/>
  </cols>
  <sheetData>
    <row r="5" spans="2:3" x14ac:dyDescent="0.25">
      <c r="B5" t="s">
        <v>36</v>
      </c>
    </row>
    <row r="6" spans="2:3" x14ac:dyDescent="0.25">
      <c r="B6" t="s">
        <v>37</v>
      </c>
    </row>
    <row r="7" spans="2:3" x14ac:dyDescent="0.25">
      <c r="B7" s="8" t="s">
        <v>30</v>
      </c>
      <c r="C7" s="8" t="s">
        <v>39</v>
      </c>
    </row>
    <row r="8" spans="2:3" x14ac:dyDescent="0.25">
      <c r="B8" s="4">
        <v>40</v>
      </c>
      <c r="C8" s="4">
        <v>14.2</v>
      </c>
    </row>
    <row r="9" spans="2:3" x14ac:dyDescent="0.25">
      <c r="B9" s="4">
        <v>60</v>
      </c>
      <c r="C9" s="4">
        <v>24.2</v>
      </c>
    </row>
    <row r="10" spans="2:3" x14ac:dyDescent="0.25">
      <c r="B10" s="4">
        <v>80</v>
      </c>
      <c r="C10" s="4">
        <v>46.4</v>
      </c>
    </row>
    <row r="11" spans="2:3" x14ac:dyDescent="0.25">
      <c r="B11" s="4">
        <v>120</v>
      </c>
      <c r="C11" s="4">
        <v>72</v>
      </c>
    </row>
    <row r="12" spans="2:3" x14ac:dyDescent="0.25">
      <c r="B12" s="4">
        <v>160</v>
      </c>
      <c r="C12" s="4">
        <v>99.3</v>
      </c>
    </row>
    <row r="13" spans="2:3" x14ac:dyDescent="0.25">
      <c r="B13" s="4">
        <v>250</v>
      </c>
      <c r="C13" s="4">
        <v>153.19999999999999</v>
      </c>
    </row>
    <row r="14" spans="2:3" x14ac:dyDescent="0.25">
      <c r="B14" s="4">
        <v>312.5</v>
      </c>
      <c r="C14" s="4">
        <v>197.2</v>
      </c>
    </row>
    <row r="15" spans="2:3" x14ac:dyDescent="0.25">
      <c r="B15" s="4">
        <v>500</v>
      </c>
      <c r="C15" s="4">
        <v>317.89999999999998</v>
      </c>
    </row>
    <row r="16" spans="2:3" x14ac:dyDescent="0.25">
      <c r="B16" s="4"/>
      <c r="C16" s="4"/>
    </row>
    <row r="17" spans="1:4" x14ac:dyDescent="0.25">
      <c r="B17" s="4"/>
      <c r="C17" s="4"/>
    </row>
    <row r="25" spans="1:4" x14ac:dyDescent="0.25">
      <c r="A25" s="8" t="s">
        <v>34</v>
      </c>
      <c r="B25" s="8" t="s">
        <v>35</v>
      </c>
      <c r="C25" s="8" t="s">
        <v>39</v>
      </c>
      <c r="D25" s="8" t="s">
        <v>38</v>
      </c>
    </row>
    <row r="26" spans="1:4" x14ac:dyDescent="0.25">
      <c r="A26" t="s">
        <v>40</v>
      </c>
      <c r="B26" s="5">
        <v>110</v>
      </c>
      <c r="C26" s="5">
        <v>61.3</v>
      </c>
      <c r="D26" s="10">
        <v>82.502062551563796</v>
      </c>
    </row>
    <row r="27" spans="1:4" x14ac:dyDescent="0.25">
      <c r="A27" t="s">
        <v>41</v>
      </c>
      <c r="B27" s="5">
        <v>190</v>
      </c>
      <c r="C27" s="5">
        <v>114.4</v>
      </c>
      <c r="D27" s="10">
        <v>142.50356258906473</v>
      </c>
    </row>
    <row r="28" spans="1:4" x14ac:dyDescent="0.25">
      <c r="A28" t="s">
        <v>42</v>
      </c>
      <c r="B28" s="5">
        <v>167</v>
      </c>
      <c r="C28" s="5">
        <v>99.1</v>
      </c>
      <c r="D28" s="10">
        <v>125.25313132828322</v>
      </c>
    </row>
    <row r="29" spans="1:4" x14ac:dyDescent="0.25">
      <c r="A29" t="s">
        <v>43</v>
      </c>
      <c r="B29" s="5">
        <v>163</v>
      </c>
      <c r="C29" s="5">
        <v>96.7</v>
      </c>
      <c r="D29" s="10">
        <v>122.25305632640817</v>
      </c>
    </row>
    <row r="30" spans="1:4" x14ac:dyDescent="0.25">
      <c r="A30" t="s">
        <v>44</v>
      </c>
      <c r="B30" s="5">
        <v>153</v>
      </c>
      <c r="C30" s="5">
        <v>89.7</v>
      </c>
      <c r="D30" s="10">
        <v>114.75286882172055</v>
      </c>
    </row>
    <row r="31" spans="1:4" x14ac:dyDescent="0.25">
      <c r="A31" t="s">
        <v>45</v>
      </c>
      <c r="B31" s="5">
        <v>157</v>
      </c>
      <c r="C31" s="5">
        <v>92.6</v>
      </c>
      <c r="D31" s="10">
        <v>117.7529438235956</v>
      </c>
    </row>
    <row r="32" spans="1:4" x14ac:dyDescent="0.25">
      <c r="A32" t="s">
        <v>46</v>
      </c>
      <c r="B32" s="5">
        <v>168</v>
      </c>
      <c r="C32" s="5">
        <v>100.1</v>
      </c>
      <c r="D32" s="10">
        <v>126.00315007875197</v>
      </c>
    </row>
    <row r="33" spans="1:4" x14ac:dyDescent="0.25">
      <c r="A33" t="s">
        <v>47</v>
      </c>
      <c r="B33" s="5">
        <v>266</v>
      </c>
      <c r="C33" s="5">
        <v>165</v>
      </c>
      <c r="D33" s="10">
        <v>199.50498762469061</v>
      </c>
    </row>
    <row r="34" spans="1:4" x14ac:dyDescent="0.25">
      <c r="A34" t="s">
        <v>48</v>
      </c>
      <c r="B34" s="5">
        <v>231</v>
      </c>
      <c r="C34" s="5">
        <v>141.9</v>
      </c>
      <c r="D34" s="10">
        <v>173.25433135828396</v>
      </c>
    </row>
    <row r="35" spans="1:4" x14ac:dyDescent="0.25">
      <c r="A35" t="s">
        <v>49</v>
      </c>
      <c r="B35" s="5">
        <v>170</v>
      </c>
      <c r="C35" s="5">
        <v>101</v>
      </c>
      <c r="D35" s="10">
        <v>127.5031875796895</v>
      </c>
    </row>
    <row r="36" spans="1:4" x14ac:dyDescent="0.25">
      <c r="A36" t="s">
        <v>50</v>
      </c>
      <c r="B36" s="5">
        <v>139</v>
      </c>
      <c r="C36" s="5">
        <v>80.7</v>
      </c>
      <c r="D36" s="10">
        <v>104.25260631515789</v>
      </c>
    </row>
    <row r="37" spans="1:4" x14ac:dyDescent="0.25">
      <c r="A37" t="s">
        <v>51</v>
      </c>
      <c r="B37" s="5">
        <v>166</v>
      </c>
      <c r="C37" s="5">
        <v>98.3</v>
      </c>
      <c r="D37" s="10">
        <v>124.50311257781445</v>
      </c>
    </row>
    <row r="38" spans="1:4" x14ac:dyDescent="0.25">
      <c r="A38" t="s">
        <v>52</v>
      </c>
      <c r="B38" s="5">
        <v>171</v>
      </c>
      <c r="C38" s="5">
        <v>101.9</v>
      </c>
      <c r="D38" s="10">
        <v>128.25320633015826</v>
      </c>
    </row>
    <row r="39" spans="1:4" x14ac:dyDescent="0.25">
      <c r="A39" t="s">
        <v>53</v>
      </c>
      <c r="B39" s="5">
        <v>152</v>
      </c>
      <c r="C39" s="5">
        <v>88.9</v>
      </c>
      <c r="D39" s="10">
        <v>114.00285007125179</v>
      </c>
    </row>
    <row r="40" spans="1:4" x14ac:dyDescent="0.25">
      <c r="A40" t="s">
        <v>54</v>
      </c>
      <c r="B40" s="5">
        <v>152</v>
      </c>
      <c r="C40" s="5">
        <v>88.9</v>
      </c>
      <c r="D40" s="10">
        <v>114.00285007125179</v>
      </c>
    </row>
    <row r="41" spans="1:4" x14ac:dyDescent="0.25">
      <c r="A41" t="s">
        <v>55</v>
      </c>
      <c r="B41" s="5">
        <v>130.5</v>
      </c>
      <c r="C41" s="5">
        <v>78</v>
      </c>
      <c r="D41" s="10">
        <v>97.877446936173413</v>
      </c>
    </row>
    <row r="42" spans="1:4" x14ac:dyDescent="0.25">
      <c r="A42" t="s">
        <v>56</v>
      </c>
      <c r="B42" s="5">
        <v>189</v>
      </c>
      <c r="C42" s="5">
        <v>114.1</v>
      </c>
      <c r="D42" s="10">
        <v>141.75354383859596</v>
      </c>
    </row>
    <row r="43" spans="1:4" x14ac:dyDescent="0.25">
      <c r="A43" t="s">
        <v>57</v>
      </c>
      <c r="B43" s="5">
        <v>226</v>
      </c>
      <c r="C43" s="5">
        <v>138.80000000000001</v>
      </c>
      <c r="D43" s="10">
        <v>169.50423760594015</v>
      </c>
    </row>
    <row r="44" spans="1:4" x14ac:dyDescent="0.25">
      <c r="A44" t="s">
        <v>58</v>
      </c>
      <c r="B44" s="5">
        <v>165</v>
      </c>
      <c r="C44" s="5">
        <v>97.7</v>
      </c>
      <c r="D44" s="10">
        <v>123.75309382734569</v>
      </c>
    </row>
    <row r="45" spans="1:4" x14ac:dyDescent="0.25">
      <c r="A45" t="s">
        <v>59</v>
      </c>
      <c r="B45" s="5">
        <v>200</v>
      </c>
      <c r="C45" s="5">
        <v>121.2</v>
      </c>
      <c r="D45" s="10">
        <v>150.00375009375236</v>
      </c>
    </row>
    <row r="46" spans="1:4" x14ac:dyDescent="0.25">
      <c r="A46" t="s">
        <v>60</v>
      </c>
      <c r="B46" s="5">
        <v>137</v>
      </c>
      <c r="C46" s="5">
        <v>79.400000000000006</v>
      </c>
      <c r="D46" s="10">
        <v>102.75256881422037</v>
      </c>
    </row>
    <row r="47" spans="1:4" x14ac:dyDescent="0.25">
      <c r="A47" t="s">
        <v>61</v>
      </c>
      <c r="B47" s="5">
        <v>134</v>
      </c>
      <c r="C47" s="5">
        <v>77.400000000000006</v>
      </c>
      <c r="D47" s="10">
        <v>100.50251256281408</v>
      </c>
    </row>
    <row r="48" spans="1:4" x14ac:dyDescent="0.25">
      <c r="A48" t="s">
        <v>62</v>
      </c>
      <c r="B48" s="5">
        <v>251</v>
      </c>
      <c r="C48" s="5">
        <v>155.5</v>
      </c>
      <c r="D48" s="10">
        <v>188.2547063676592</v>
      </c>
    </row>
    <row r="49" spans="1:4" x14ac:dyDescent="0.25">
      <c r="A49" t="s">
        <v>63</v>
      </c>
      <c r="B49" s="5">
        <v>150</v>
      </c>
      <c r="C49" s="5">
        <v>87.9</v>
      </c>
      <c r="D49" s="10">
        <v>112.50281257031426</v>
      </c>
    </row>
    <row r="50" spans="1:4" x14ac:dyDescent="0.25">
      <c r="A50" t="s">
        <v>64</v>
      </c>
      <c r="B50" s="5">
        <v>170</v>
      </c>
      <c r="C50" s="5">
        <v>101.2</v>
      </c>
      <c r="D50" s="10">
        <v>127.5031875796895</v>
      </c>
    </row>
    <row r="51" spans="1:4" x14ac:dyDescent="0.25">
      <c r="A51" t="s">
        <v>65</v>
      </c>
      <c r="B51" s="5">
        <v>137</v>
      </c>
      <c r="C51" s="5">
        <v>79.099999999999994</v>
      </c>
      <c r="D51" s="10">
        <v>102.75256881422037</v>
      </c>
    </row>
    <row r="52" spans="1:4" x14ac:dyDescent="0.25">
      <c r="A52" t="s">
        <v>66</v>
      </c>
      <c r="B52" s="5">
        <v>172</v>
      </c>
      <c r="C52" s="5">
        <v>102.7</v>
      </c>
      <c r="D52" s="10">
        <v>129.00322508062703</v>
      </c>
    </row>
    <row r="53" spans="1:4" x14ac:dyDescent="0.25">
      <c r="A53" t="s">
        <v>67</v>
      </c>
      <c r="B53" s="5">
        <v>175</v>
      </c>
      <c r="C53" s="5">
        <v>104.6</v>
      </c>
      <c r="D53" s="10">
        <v>131.25328133203331</v>
      </c>
    </row>
    <row r="54" spans="1:4" x14ac:dyDescent="0.25">
      <c r="A54" t="s">
        <v>68</v>
      </c>
      <c r="B54" s="5">
        <v>170</v>
      </c>
      <c r="C54" s="5">
        <v>101</v>
      </c>
      <c r="D54" s="10">
        <v>127.5031875796895</v>
      </c>
    </row>
    <row r="55" spans="1:4" x14ac:dyDescent="0.25">
      <c r="A55" t="s">
        <v>69</v>
      </c>
      <c r="B55" s="5">
        <v>154</v>
      </c>
      <c r="C55" s="5">
        <v>90.5</v>
      </c>
      <c r="D55" s="10">
        <v>115.50288757218931</v>
      </c>
    </row>
    <row r="56" spans="1:4" x14ac:dyDescent="0.25">
      <c r="A56" t="s">
        <v>70</v>
      </c>
      <c r="B56" s="5">
        <v>172</v>
      </c>
      <c r="C56" s="5">
        <v>102.4</v>
      </c>
      <c r="D56" s="10">
        <v>129.00322508062703</v>
      </c>
    </row>
    <row r="57" spans="1:4" x14ac:dyDescent="0.25">
      <c r="A57" t="s">
        <v>71</v>
      </c>
      <c r="B57" s="5">
        <v>148</v>
      </c>
      <c r="C57" s="5">
        <v>86.4</v>
      </c>
      <c r="D57" s="10">
        <v>111.00277506937674</v>
      </c>
    </row>
    <row r="58" spans="1:4" x14ac:dyDescent="0.25">
      <c r="A58" t="s">
        <v>72</v>
      </c>
      <c r="B58" s="5">
        <v>218</v>
      </c>
      <c r="C58" s="5">
        <v>133</v>
      </c>
      <c r="D58" s="10">
        <v>163.50408760219005</v>
      </c>
    </row>
    <row r="59" spans="1:4" x14ac:dyDescent="0.25">
      <c r="A59" t="s">
        <v>73</v>
      </c>
      <c r="B59" s="5">
        <v>336</v>
      </c>
      <c r="C59" s="5">
        <v>212</v>
      </c>
      <c r="D59" s="10">
        <v>252.00630015750394</v>
      </c>
    </row>
    <row r="60" spans="1:4" x14ac:dyDescent="0.25">
      <c r="A60" t="s">
        <v>74</v>
      </c>
      <c r="B60" s="5">
        <v>167</v>
      </c>
      <c r="C60" s="5">
        <v>99.4</v>
      </c>
      <c r="D60" s="10">
        <v>125.25313132828322</v>
      </c>
    </row>
    <row r="61" spans="1:4" x14ac:dyDescent="0.25">
      <c r="A61" t="s">
        <v>75</v>
      </c>
      <c r="B61" s="5">
        <v>145</v>
      </c>
      <c r="C61" s="5">
        <v>84.3</v>
      </c>
      <c r="D61" s="10">
        <v>108.75271881797046</v>
      </c>
    </row>
    <row r="62" spans="1:4" x14ac:dyDescent="0.25">
      <c r="A62" t="s">
        <v>76</v>
      </c>
      <c r="B62" s="5">
        <v>153</v>
      </c>
      <c r="C62" s="5">
        <v>89.6</v>
      </c>
      <c r="D62" s="10">
        <v>114.75286882172055</v>
      </c>
    </row>
    <row r="63" spans="1:4" x14ac:dyDescent="0.25">
      <c r="A63" t="s">
        <v>77</v>
      </c>
      <c r="B63" s="5">
        <v>176</v>
      </c>
      <c r="C63" s="5">
        <v>105.3</v>
      </c>
      <c r="D63" s="10">
        <v>132.00330008250208</v>
      </c>
    </row>
    <row r="64" spans="1:4" x14ac:dyDescent="0.25">
      <c r="A64" t="s">
        <v>78</v>
      </c>
      <c r="B64" s="4">
        <v>121</v>
      </c>
      <c r="C64" s="4">
        <v>68</v>
      </c>
      <c r="D64" s="10">
        <v>90.752268806720167</v>
      </c>
    </row>
    <row r="65" spans="1:4" x14ac:dyDescent="0.25">
      <c r="A65" t="s">
        <v>79</v>
      </c>
      <c r="B65" s="4">
        <v>148</v>
      </c>
      <c r="C65" s="4">
        <v>86</v>
      </c>
      <c r="D65" s="10">
        <v>111.00277506937674</v>
      </c>
    </row>
    <row r="66" spans="1:4" x14ac:dyDescent="0.25">
      <c r="A66" t="s">
        <v>80</v>
      </c>
      <c r="B66" s="5">
        <v>109</v>
      </c>
      <c r="C66" s="5">
        <v>60.2</v>
      </c>
      <c r="D66" s="10">
        <v>81.752043801095027</v>
      </c>
    </row>
    <row r="67" spans="1:4" x14ac:dyDescent="0.25">
      <c r="A67" t="s">
        <v>81</v>
      </c>
      <c r="B67" s="5">
        <v>91</v>
      </c>
      <c r="C67" s="5">
        <v>48.2</v>
      </c>
      <c r="D67" s="10">
        <v>68.251706292657317</v>
      </c>
    </row>
    <row r="68" spans="1:4" x14ac:dyDescent="0.25">
      <c r="A68" t="s">
        <v>82</v>
      </c>
      <c r="B68" s="5">
        <v>106</v>
      </c>
      <c r="C68" s="5">
        <v>58.4</v>
      </c>
      <c r="D68" s="10">
        <v>79.501987549688749</v>
      </c>
    </row>
    <row r="69" spans="1:4" x14ac:dyDescent="0.25">
      <c r="A69" t="s">
        <v>83</v>
      </c>
      <c r="B69" s="5">
        <v>112</v>
      </c>
      <c r="C69" s="5">
        <v>62.5</v>
      </c>
      <c r="D69" s="10">
        <v>84.002100052501319</v>
      </c>
    </row>
    <row r="70" spans="1:4" x14ac:dyDescent="0.25">
      <c r="A70" t="s">
        <v>84</v>
      </c>
      <c r="B70" s="5">
        <v>96</v>
      </c>
      <c r="C70" s="5">
        <v>51.6</v>
      </c>
      <c r="D70" s="10">
        <v>72.001800045001133</v>
      </c>
    </row>
    <row r="71" spans="1:4" x14ac:dyDescent="0.25">
      <c r="A71" t="s">
        <v>85</v>
      </c>
      <c r="B71" s="5">
        <v>140</v>
      </c>
      <c r="C71" s="5">
        <v>81.2</v>
      </c>
      <c r="D71" s="10">
        <v>105.00262506562665</v>
      </c>
    </row>
    <row r="72" spans="1:4" x14ac:dyDescent="0.25">
      <c r="A72" t="s">
        <v>86</v>
      </c>
      <c r="B72" s="5">
        <v>152</v>
      </c>
      <c r="C72" s="5">
        <v>89</v>
      </c>
      <c r="D72" s="10">
        <v>114.00285007125179</v>
      </c>
    </row>
    <row r="73" spans="1:4" x14ac:dyDescent="0.25">
      <c r="A73" t="s">
        <v>87</v>
      </c>
      <c r="B73" s="5">
        <v>191</v>
      </c>
      <c r="C73" s="5">
        <v>115.3</v>
      </c>
      <c r="D73" s="10">
        <v>143.2535813395335</v>
      </c>
    </row>
    <row r="74" spans="1:4" x14ac:dyDescent="0.25">
      <c r="A74" t="s">
        <v>88</v>
      </c>
      <c r="B74" s="5">
        <v>159</v>
      </c>
      <c r="C74" s="5">
        <v>93.7</v>
      </c>
      <c r="D74" s="10">
        <v>119.25298132453312</v>
      </c>
    </row>
    <row r="75" spans="1:4" x14ac:dyDescent="0.25">
      <c r="A75" t="s">
        <v>89</v>
      </c>
      <c r="B75" s="5">
        <v>164</v>
      </c>
      <c r="C75" s="5">
        <v>97.2</v>
      </c>
      <c r="D75" s="10">
        <v>123.00307507687693</v>
      </c>
    </row>
    <row r="76" spans="1:4" x14ac:dyDescent="0.25">
      <c r="A76" t="s">
        <v>90</v>
      </c>
      <c r="B76" s="5">
        <v>123</v>
      </c>
      <c r="C76" s="5">
        <v>69.8</v>
      </c>
      <c r="D76" s="10">
        <v>92.25230630765769</v>
      </c>
    </row>
    <row r="77" spans="1:4" x14ac:dyDescent="0.25">
      <c r="A77" t="s">
        <v>91</v>
      </c>
      <c r="B77" s="5">
        <v>116</v>
      </c>
      <c r="C77" s="5">
        <v>65.400000000000006</v>
      </c>
      <c r="D77" s="10">
        <v>87.002175054376366</v>
      </c>
    </row>
    <row r="78" spans="1:4" x14ac:dyDescent="0.25">
      <c r="A78" t="s">
        <v>92</v>
      </c>
      <c r="B78" s="5">
        <v>139</v>
      </c>
      <c r="C78" s="5">
        <v>80.400000000000006</v>
      </c>
      <c r="D78" s="10">
        <v>104.25260631515789</v>
      </c>
    </row>
    <row r="79" spans="1:4" x14ac:dyDescent="0.25">
      <c r="A79" t="s">
        <v>93</v>
      </c>
      <c r="B79" s="5">
        <v>103</v>
      </c>
      <c r="C79" s="5">
        <v>56.8</v>
      </c>
      <c r="D79" s="10">
        <v>77.251931298282457</v>
      </c>
    </row>
    <row r="80" spans="1:4" x14ac:dyDescent="0.25">
      <c r="A80" t="s">
        <v>94</v>
      </c>
      <c r="B80" s="5">
        <v>134</v>
      </c>
      <c r="C80" s="5">
        <v>76.900000000000006</v>
      </c>
      <c r="D80" s="10">
        <v>100.50251256281408</v>
      </c>
    </row>
    <row r="81" spans="1:4" x14ac:dyDescent="0.25">
      <c r="A81" t="s">
        <v>95</v>
      </c>
      <c r="B81" s="5">
        <v>115</v>
      </c>
      <c r="C81" s="5">
        <v>64.8</v>
      </c>
      <c r="D81" s="10">
        <v>86.252156303907597</v>
      </c>
    </row>
    <row r="82" spans="1:4" x14ac:dyDescent="0.25">
      <c r="A82" t="s">
        <v>96</v>
      </c>
      <c r="B82" s="5">
        <v>115</v>
      </c>
      <c r="C82" s="5">
        <v>64.7</v>
      </c>
      <c r="D82" s="10">
        <v>86.252156303907597</v>
      </c>
    </row>
    <row r="83" spans="1:4" x14ac:dyDescent="0.25">
      <c r="A83" t="s">
        <v>97</v>
      </c>
      <c r="B83" s="5">
        <v>151</v>
      </c>
      <c r="C83" s="5">
        <v>88.5</v>
      </c>
      <c r="D83" s="10">
        <v>113.25283132078303</v>
      </c>
    </row>
    <row r="84" spans="1:4" x14ac:dyDescent="0.25">
      <c r="A84" t="s">
        <v>98</v>
      </c>
      <c r="B84" s="5">
        <v>108</v>
      </c>
      <c r="C84" s="5">
        <v>59.8</v>
      </c>
      <c r="D84" s="10">
        <v>81.002025050626273</v>
      </c>
    </row>
    <row r="85" spans="1:4" x14ac:dyDescent="0.25">
      <c r="A85" t="s">
        <v>99</v>
      </c>
      <c r="B85" s="5">
        <v>176</v>
      </c>
      <c r="C85" s="5">
        <v>105.3</v>
      </c>
      <c r="D85" s="10">
        <v>132.00330008250208</v>
      </c>
    </row>
    <row r="86" spans="1:4" x14ac:dyDescent="0.25">
      <c r="A86" t="s">
        <v>100</v>
      </c>
      <c r="B86" s="5">
        <v>76</v>
      </c>
      <c r="C86" s="5">
        <v>38.200000000000003</v>
      </c>
      <c r="D86" s="10">
        <v>57.001425035625893</v>
      </c>
    </row>
    <row r="87" spans="1:4" x14ac:dyDescent="0.25">
      <c r="A87" t="s">
        <v>101</v>
      </c>
      <c r="B87" s="5">
        <v>97</v>
      </c>
      <c r="C87" s="5">
        <v>52.8</v>
      </c>
      <c r="D87" s="10">
        <v>72.751818795469887</v>
      </c>
    </row>
    <row r="88" spans="1:4" x14ac:dyDescent="0.25">
      <c r="A88" t="s">
        <v>102</v>
      </c>
      <c r="B88" s="5">
        <v>132</v>
      </c>
      <c r="C88" s="5">
        <v>75.900000000000006</v>
      </c>
      <c r="D88" s="10">
        <v>99.002475061876552</v>
      </c>
    </row>
    <row r="89" spans="1:4" x14ac:dyDescent="0.25">
      <c r="A89" t="s">
        <v>103</v>
      </c>
      <c r="B89" s="5">
        <v>189</v>
      </c>
      <c r="C89" s="5">
        <v>114.1</v>
      </c>
      <c r="D89" s="10">
        <v>141.75354383859596</v>
      </c>
    </row>
    <row r="90" spans="1:4" x14ac:dyDescent="0.25">
      <c r="A90" t="s">
        <v>104</v>
      </c>
      <c r="B90" s="5">
        <v>120</v>
      </c>
      <c r="C90" s="5">
        <v>67.8</v>
      </c>
      <c r="D90" s="10">
        <v>90.002250056251413</v>
      </c>
    </row>
  </sheetData>
  <sortState ref="A31:D70">
    <sortCondition ref="A51:A90"/>
  </sortState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89"/>
  <sheetViews>
    <sheetView workbookViewId="0">
      <selection activeCell="K17" sqref="K17"/>
    </sheetView>
  </sheetViews>
  <sheetFormatPr defaultColWidth="11" defaultRowHeight="15.75" x14ac:dyDescent="0.25"/>
  <cols>
    <col min="1" max="1" width="20.375" customWidth="1"/>
    <col min="2" max="2" width="11.875" customWidth="1"/>
  </cols>
  <sheetData>
    <row r="5" spans="1:3" x14ac:dyDescent="0.25">
      <c r="B5" s="4" t="s">
        <v>39</v>
      </c>
      <c r="C5" s="4" t="s">
        <v>14</v>
      </c>
    </row>
    <row r="6" spans="1:3" x14ac:dyDescent="0.25">
      <c r="A6" t="s">
        <v>15</v>
      </c>
      <c r="B6" s="4">
        <v>606.5</v>
      </c>
      <c r="C6" s="4">
        <v>1</v>
      </c>
    </row>
    <row r="7" spans="1:3" x14ac:dyDescent="0.25">
      <c r="A7" t="s">
        <v>16</v>
      </c>
      <c r="B7" s="4">
        <v>1184.2</v>
      </c>
      <c r="C7" s="4">
        <v>2</v>
      </c>
    </row>
    <row r="8" spans="1:3" x14ac:dyDescent="0.25">
      <c r="A8" t="s">
        <v>17</v>
      </c>
      <c r="B8" s="4">
        <v>2393.8000000000002</v>
      </c>
      <c r="C8" s="4">
        <v>4</v>
      </c>
    </row>
    <row r="9" spans="1:3" x14ac:dyDescent="0.25">
      <c r="A9" t="s">
        <v>18</v>
      </c>
      <c r="B9" s="4">
        <v>4790.8999999999996</v>
      </c>
      <c r="C9" s="4">
        <v>8</v>
      </c>
    </row>
    <row r="10" spans="1:3" x14ac:dyDescent="0.25">
      <c r="A10" t="s">
        <v>19</v>
      </c>
      <c r="B10" s="4">
        <v>9653.2000000000007</v>
      </c>
      <c r="C10" s="4">
        <v>16</v>
      </c>
    </row>
    <row r="11" spans="1:3" x14ac:dyDescent="0.25">
      <c r="A11" t="s">
        <v>20</v>
      </c>
      <c r="B11" s="4">
        <v>3955.3</v>
      </c>
      <c r="C11" s="4">
        <v>6.4</v>
      </c>
    </row>
    <row r="12" spans="1:3" x14ac:dyDescent="0.25">
      <c r="A12" t="s">
        <v>21</v>
      </c>
      <c r="B12" s="4">
        <v>7274.4</v>
      </c>
      <c r="C12" s="4">
        <v>12.8</v>
      </c>
    </row>
    <row r="13" spans="1:3" x14ac:dyDescent="0.25">
      <c r="A13" t="s">
        <v>22</v>
      </c>
      <c r="B13" s="4">
        <v>11300.8</v>
      </c>
      <c r="C13" s="4">
        <v>19.2</v>
      </c>
    </row>
    <row r="14" spans="1:3" x14ac:dyDescent="0.25">
      <c r="A14" t="s">
        <v>23</v>
      </c>
      <c r="B14" s="4">
        <v>14895.1</v>
      </c>
      <c r="C14" s="4">
        <v>25.6</v>
      </c>
    </row>
    <row r="15" spans="1:3" x14ac:dyDescent="0.25">
      <c r="A15" t="s">
        <v>24</v>
      </c>
      <c r="B15" s="4">
        <v>3743.8</v>
      </c>
      <c r="C15" s="4">
        <f>16/50*20</f>
        <v>6.4</v>
      </c>
    </row>
    <row r="16" spans="1:3" x14ac:dyDescent="0.25">
      <c r="A16" t="s">
        <v>25</v>
      </c>
      <c r="B16" s="4">
        <v>5722.7</v>
      </c>
      <c r="C16" s="4">
        <f>16/50*30</f>
        <v>9.6</v>
      </c>
    </row>
    <row r="17" spans="1:4" x14ac:dyDescent="0.25">
      <c r="A17" t="s">
        <v>26</v>
      </c>
      <c r="B17" s="4">
        <v>7517.9</v>
      </c>
      <c r="C17" s="4">
        <f>16/50*40</f>
        <v>12.8</v>
      </c>
    </row>
    <row r="18" spans="1:4" x14ac:dyDescent="0.25">
      <c r="A18" t="s">
        <v>27</v>
      </c>
      <c r="B18" s="4">
        <v>9248.5</v>
      </c>
      <c r="C18" s="4">
        <f>16/50*50</f>
        <v>16</v>
      </c>
    </row>
    <row r="19" spans="1:4" x14ac:dyDescent="0.25">
      <c r="A19" t="s">
        <v>28</v>
      </c>
      <c r="B19" s="4">
        <v>1881.6</v>
      </c>
      <c r="C19" s="4">
        <f>8/50*20</f>
        <v>3.2</v>
      </c>
    </row>
    <row r="20" spans="1:4" x14ac:dyDescent="0.25">
      <c r="A20" t="s">
        <v>29</v>
      </c>
      <c r="B20" s="4">
        <v>3767.5</v>
      </c>
      <c r="C20" s="4">
        <f>8/50*40</f>
        <v>6.4</v>
      </c>
    </row>
    <row r="21" spans="1:4" x14ac:dyDescent="0.25">
      <c r="C21" s="6"/>
      <c r="D21" s="7"/>
    </row>
    <row r="24" spans="1:4" x14ac:dyDescent="0.25">
      <c r="A24" s="8" t="s">
        <v>31</v>
      </c>
      <c r="B24" s="8" t="s">
        <v>39</v>
      </c>
      <c r="C24" s="8" t="s">
        <v>32</v>
      </c>
      <c r="D24" s="8" t="s">
        <v>33</v>
      </c>
    </row>
    <row r="25" spans="1:4" x14ac:dyDescent="0.25">
      <c r="A25" t="s">
        <v>40</v>
      </c>
      <c r="B25">
        <v>4837.8999999999996</v>
      </c>
      <c r="C25" s="9">
        <v>8.0526845499999986</v>
      </c>
      <c r="D25" s="9">
        <v>24.16</v>
      </c>
    </row>
    <row r="26" spans="1:4" x14ac:dyDescent="0.25">
      <c r="A26" t="s">
        <v>41</v>
      </c>
      <c r="B26">
        <v>4853.8</v>
      </c>
      <c r="C26" s="9">
        <v>8.0791500999999997</v>
      </c>
      <c r="D26" s="9">
        <v>24.24</v>
      </c>
    </row>
    <row r="27" spans="1:4" x14ac:dyDescent="0.25">
      <c r="A27" t="s">
        <v>42</v>
      </c>
      <c r="B27">
        <v>6019.4</v>
      </c>
      <c r="C27" s="9">
        <v>10.019291299999999</v>
      </c>
      <c r="D27" s="9">
        <v>30.19</v>
      </c>
    </row>
    <row r="28" spans="1:4" x14ac:dyDescent="0.25">
      <c r="A28" t="s">
        <v>43</v>
      </c>
      <c r="B28">
        <v>5480.2</v>
      </c>
      <c r="C28" s="9">
        <v>9.1217928999999991</v>
      </c>
      <c r="D28" s="9">
        <v>27.44</v>
      </c>
    </row>
    <row r="29" spans="1:4" x14ac:dyDescent="0.25">
      <c r="A29" t="s">
        <v>44</v>
      </c>
      <c r="B29">
        <v>5016.7</v>
      </c>
      <c r="C29" s="9">
        <v>8.3502971499999994</v>
      </c>
      <c r="D29" s="9">
        <v>25.07</v>
      </c>
    </row>
    <row r="30" spans="1:4" x14ac:dyDescent="0.25">
      <c r="A30" t="s">
        <v>45</v>
      </c>
      <c r="B30">
        <v>5273.4</v>
      </c>
      <c r="C30" s="9">
        <v>8.7775742999999995</v>
      </c>
      <c r="D30" s="9">
        <v>26.38</v>
      </c>
    </row>
    <row r="31" spans="1:4" x14ac:dyDescent="0.25">
      <c r="A31" t="s">
        <v>46</v>
      </c>
      <c r="B31">
        <v>5408.8</v>
      </c>
      <c r="C31" s="9">
        <v>9.0029476000000006</v>
      </c>
      <c r="D31" s="9">
        <v>27.07</v>
      </c>
    </row>
    <row r="32" spans="1:4" x14ac:dyDescent="0.25">
      <c r="A32" t="s">
        <v>47</v>
      </c>
      <c r="B32">
        <v>5392.4</v>
      </c>
      <c r="C32" s="9">
        <v>8.9756497999999993</v>
      </c>
      <c r="D32" s="9">
        <v>26.99</v>
      </c>
    </row>
    <row r="33" spans="1:4" x14ac:dyDescent="0.25">
      <c r="A33" t="s">
        <v>48</v>
      </c>
      <c r="B33">
        <v>5753.2</v>
      </c>
      <c r="C33" s="9">
        <v>9.5762013999999986</v>
      </c>
      <c r="D33" s="9">
        <v>28.83</v>
      </c>
    </row>
    <row r="34" spans="1:4" x14ac:dyDescent="0.25">
      <c r="A34" t="s">
        <v>49</v>
      </c>
      <c r="B34">
        <v>5375.4</v>
      </c>
      <c r="C34" s="9">
        <v>8.9473532999999996</v>
      </c>
      <c r="D34" s="9">
        <v>26.9</v>
      </c>
    </row>
    <row r="35" spans="1:4" x14ac:dyDescent="0.25">
      <c r="A35" t="s">
        <v>50</v>
      </c>
      <c r="B35">
        <v>3017.6</v>
      </c>
      <c r="C35" s="9">
        <v>5.0227952</v>
      </c>
      <c r="D35" s="9">
        <v>14.88</v>
      </c>
    </row>
    <row r="36" spans="1:4" x14ac:dyDescent="0.25">
      <c r="A36" t="s">
        <v>51</v>
      </c>
      <c r="B36">
        <v>2987.1</v>
      </c>
      <c r="C36" s="9">
        <v>4.9720279499999993</v>
      </c>
      <c r="D36" s="9">
        <v>14.72</v>
      </c>
    </row>
    <row r="37" spans="1:4" x14ac:dyDescent="0.25">
      <c r="A37" t="s">
        <v>52</v>
      </c>
      <c r="B37">
        <v>3157.3</v>
      </c>
      <c r="C37" s="9">
        <v>5.2553258500000002</v>
      </c>
      <c r="D37" s="9">
        <v>15.59</v>
      </c>
    </row>
    <row r="38" spans="1:4" x14ac:dyDescent="0.25">
      <c r="A38" t="s">
        <v>53</v>
      </c>
      <c r="B38">
        <v>3457.3</v>
      </c>
      <c r="C38" s="9">
        <v>5.7546758499999999</v>
      </c>
      <c r="D38" s="9">
        <v>17.12</v>
      </c>
    </row>
    <row r="39" spans="1:4" x14ac:dyDescent="0.25">
      <c r="A39" t="s">
        <v>54</v>
      </c>
      <c r="B39">
        <v>3035.6</v>
      </c>
      <c r="C39" s="9">
        <v>5.0527562000000001</v>
      </c>
      <c r="D39" s="9">
        <v>14.97</v>
      </c>
    </row>
    <row r="40" spans="1:4" x14ac:dyDescent="0.25">
      <c r="A40" t="s">
        <v>55</v>
      </c>
      <c r="B40">
        <v>6967.9</v>
      </c>
      <c r="C40" s="9">
        <v>11.59806955</v>
      </c>
      <c r="D40" s="9">
        <v>35.020000000000003</v>
      </c>
    </row>
    <row r="41" spans="1:4" x14ac:dyDescent="0.25">
      <c r="A41" t="s">
        <v>56</v>
      </c>
      <c r="B41">
        <v>7128</v>
      </c>
      <c r="C41" s="9">
        <v>11.864556</v>
      </c>
      <c r="D41" s="9">
        <v>35.840000000000003</v>
      </c>
    </row>
    <row r="42" spans="1:4" x14ac:dyDescent="0.25">
      <c r="A42" t="s">
        <v>57</v>
      </c>
      <c r="B42">
        <v>7071.1</v>
      </c>
      <c r="C42" s="9">
        <v>11.769845950000001</v>
      </c>
      <c r="D42" s="9">
        <v>35.549999999999997</v>
      </c>
    </row>
    <row r="43" spans="1:4" x14ac:dyDescent="0.25">
      <c r="A43" t="s">
        <v>58</v>
      </c>
      <c r="B43">
        <v>6843.2</v>
      </c>
      <c r="C43" s="9">
        <v>11.3905064</v>
      </c>
      <c r="D43" s="9">
        <v>34.39</v>
      </c>
    </row>
    <row r="44" spans="1:4" x14ac:dyDescent="0.25">
      <c r="A44" t="s">
        <v>59</v>
      </c>
      <c r="B44">
        <v>6888.4</v>
      </c>
      <c r="C44" s="9">
        <v>11.4657418</v>
      </c>
      <c r="D44" s="9">
        <v>34.619999999999997</v>
      </c>
    </row>
    <row r="45" spans="1:4" x14ac:dyDescent="0.25">
      <c r="A45" t="s">
        <v>60</v>
      </c>
      <c r="B45">
        <v>4846.8999999999996</v>
      </c>
      <c r="C45" s="9">
        <v>8.0676650499999987</v>
      </c>
      <c r="D45" s="9">
        <v>24.21</v>
      </c>
    </row>
    <row r="46" spans="1:4" x14ac:dyDescent="0.25">
      <c r="A46" t="s">
        <v>61</v>
      </c>
      <c r="B46">
        <v>5308</v>
      </c>
      <c r="C46" s="9">
        <v>8.8351659999999992</v>
      </c>
      <c r="D46" s="9">
        <v>26.56</v>
      </c>
    </row>
    <row r="47" spans="1:4" x14ac:dyDescent="0.25">
      <c r="A47" t="s">
        <v>62</v>
      </c>
      <c r="B47">
        <v>5267.3</v>
      </c>
      <c r="C47" s="9">
        <v>8.7674208500000006</v>
      </c>
      <c r="D47" s="9">
        <v>26.35</v>
      </c>
    </row>
    <row r="48" spans="1:4" x14ac:dyDescent="0.25">
      <c r="A48" t="s">
        <v>63</v>
      </c>
      <c r="B48">
        <v>5446.7</v>
      </c>
      <c r="C48" s="9">
        <v>9.0660321499999998</v>
      </c>
      <c r="D48" s="9">
        <v>27.27</v>
      </c>
    </row>
    <row r="49" spans="1:4" x14ac:dyDescent="0.25">
      <c r="A49" t="s">
        <v>64</v>
      </c>
      <c r="B49">
        <v>5530.7</v>
      </c>
      <c r="C49" s="9">
        <v>9.2058501499999998</v>
      </c>
      <c r="D49" s="9">
        <v>27.69</v>
      </c>
    </row>
    <row r="50" spans="1:4" x14ac:dyDescent="0.25">
      <c r="A50" t="s">
        <v>65</v>
      </c>
      <c r="B50">
        <v>7374.4</v>
      </c>
      <c r="C50" s="9">
        <v>12.2746888</v>
      </c>
      <c r="D50" s="9">
        <v>37.1</v>
      </c>
    </row>
    <row r="51" spans="1:4" x14ac:dyDescent="0.25">
      <c r="A51" t="s">
        <v>66</v>
      </c>
      <c r="B51">
        <v>7035.3</v>
      </c>
      <c r="C51" s="9">
        <v>11.71025685</v>
      </c>
      <c r="D51" s="9">
        <v>35.369999999999997</v>
      </c>
    </row>
    <row r="52" spans="1:4" x14ac:dyDescent="0.25">
      <c r="A52" t="s">
        <v>67</v>
      </c>
      <c r="B52">
        <v>7025.6</v>
      </c>
      <c r="C52" s="9">
        <v>11.6941112</v>
      </c>
      <c r="D52" s="9">
        <v>35.32</v>
      </c>
    </row>
    <row r="53" spans="1:4" x14ac:dyDescent="0.25">
      <c r="A53" t="s">
        <v>68</v>
      </c>
      <c r="B53">
        <v>7432.9</v>
      </c>
      <c r="C53" s="9">
        <v>12.372062049999998</v>
      </c>
      <c r="D53" s="9">
        <v>37.4</v>
      </c>
    </row>
    <row r="54" spans="1:4" x14ac:dyDescent="0.25">
      <c r="A54" t="s">
        <v>69</v>
      </c>
      <c r="B54">
        <v>6776.2</v>
      </c>
      <c r="C54" s="9">
        <v>11.278984899999999</v>
      </c>
      <c r="D54" s="9">
        <v>34.049999999999997</v>
      </c>
    </row>
    <row r="55" spans="1:4" x14ac:dyDescent="0.25">
      <c r="A55" t="s">
        <v>70</v>
      </c>
      <c r="B55">
        <v>3310.8</v>
      </c>
      <c r="C55" s="9">
        <v>5.4573599999999995</v>
      </c>
      <c r="D55" s="9">
        <v>16.372079999999997</v>
      </c>
    </row>
    <row r="56" spans="1:4" x14ac:dyDescent="0.25">
      <c r="A56" t="s">
        <v>71</v>
      </c>
      <c r="B56">
        <v>3386.5</v>
      </c>
      <c r="C56" s="9">
        <v>5.5860499999999993</v>
      </c>
      <c r="D56" s="9">
        <v>16.758149999999997</v>
      </c>
    </row>
    <row r="57" spans="1:4" x14ac:dyDescent="0.25">
      <c r="A57" t="s">
        <v>72</v>
      </c>
      <c r="B57">
        <v>3538.1</v>
      </c>
      <c r="C57" s="9">
        <v>5.8437699999999992</v>
      </c>
      <c r="D57" s="9">
        <v>17.531309999999998</v>
      </c>
    </row>
    <row r="58" spans="1:4" x14ac:dyDescent="0.25">
      <c r="A58" t="s">
        <v>73</v>
      </c>
      <c r="B58">
        <v>3497.8</v>
      </c>
      <c r="C58" s="9">
        <v>5.7752599999999994</v>
      </c>
      <c r="D58" s="9">
        <v>17.325779999999998</v>
      </c>
    </row>
    <row r="59" spans="1:4" x14ac:dyDescent="0.25">
      <c r="A59" t="s">
        <v>74</v>
      </c>
      <c r="B59">
        <v>3482.1</v>
      </c>
      <c r="C59" s="9">
        <v>5.7485699999999991</v>
      </c>
      <c r="D59" s="9">
        <v>17.245709999999995</v>
      </c>
    </row>
    <row r="60" spans="1:4" x14ac:dyDescent="0.25">
      <c r="A60" t="s">
        <v>75</v>
      </c>
      <c r="B60">
        <v>4188.8999999999996</v>
      </c>
      <c r="C60" s="9">
        <v>6.9501299999999988</v>
      </c>
      <c r="D60" s="9">
        <v>20.850389999999997</v>
      </c>
    </row>
    <row r="61" spans="1:4" x14ac:dyDescent="0.25">
      <c r="A61" t="s">
        <v>76</v>
      </c>
      <c r="B61">
        <v>4362.1000000000004</v>
      </c>
      <c r="C61" s="9">
        <v>7.2445699999999995</v>
      </c>
      <c r="D61" s="9">
        <v>21.733709999999999</v>
      </c>
    </row>
    <row r="62" spans="1:4" x14ac:dyDescent="0.25">
      <c r="A62" t="s">
        <v>77</v>
      </c>
      <c r="B62">
        <v>4400.7</v>
      </c>
      <c r="C62" s="9">
        <v>7.3101899999999986</v>
      </c>
      <c r="D62" s="9">
        <v>21.930569999999996</v>
      </c>
    </row>
    <row r="63" spans="1:4" x14ac:dyDescent="0.25">
      <c r="A63" t="s">
        <v>78</v>
      </c>
      <c r="B63">
        <v>4674.3</v>
      </c>
      <c r="C63" s="9">
        <v>7.7753099999999993</v>
      </c>
      <c r="D63" s="9">
        <v>23.32593</v>
      </c>
    </row>
    <row r="64" spans="1:4" x14ac:dyDescent="0.25">
      <c r="A64" t="s">
        <v>79</v>
      </c>
      <c r="B64">
        <v>4294.8</v>
      </c>
      <c r="C64" s="9">
        <v>7.1301600000000001</v>
      </c>
      <c r="D64" s="9">
        <v>21.39048</v>
      </c>
    </row>
    <row r="65" spans="1:4" x14ac:dyDescent="0.25">
      <c r="A65" t="s">
        <v>80</v>
      </c>
      <c r="B65">
        <v>7473.6</v>
      </c>
      <c r="C65" s="9">
        <v>12.439807200000001</v>
      </c>
      <c r="D65" s="9">
        <v>37.319421599999998</v>
      </c>
    </row>
    <row r="66" spans="1:4" x14ac:dyDescent="0.25">
      <c r="A66" t="s">
        <v>81</v>
      </c>
      <c r="B66">
        <v>7090.7</v>
      </c>
      <c r="C66" s="9">
        <v>11.80247015</v>
      </c>
      <c r="D66" s="9">
        <v>35.40741045</v>
      </c>
    </row>
    <row r="67" spans="1:4" x14ac:dyDescent="0.25">
      <c r="A67" t="s">
        <v>82</v>
      </c>
      <c r="B67">
        <v>7057.9</v>
      </c>
      <c r="C67" s="9">
        <v>11.747874549999999</v>
      </c>
      <c r="D67" s="9">
        <v>35.243623649999996</v>
      </c>
    </row>
    <row r="68" spans="1:4" x14ac:dyDescent="0.25">
      <c r="A68" t="s">
        <v>83</v>
      </c>
      <c r="B68">
        <v>6713.4</v>
      </c>
      <c r="C68" s="9">
        <v>11.174454299999999</v>
      </c>
      <c r="D68" s="9">
        <v>33.523362899999995</v>
      </c>
    </row>
    <row r="69" spans="1:4" x14ac:dyDescent="0.25">
      <c r="A69" t="s">
        <v>84</v>
      </c>
      <c r="B69">
        <v>7330.8</v>
      </c>
      <c r="C69" s="9">
        <v>12.2021166</v>
      </c>
      <c r="D69" s="9">
        <v>36.606349800000004</v>
      </c>
    </row>
    <row r="70" spans="1:4" x14ac:dyDescent="0.25">
      <c r="A70" t="s">
        <v>85</v>
      </c>
      <c r="B70">
        <v>5071.1000000000004</v>
      </c>
      <c r="C70" s="9">
        <v>8.4408459499999999</v>
      </c>
      <c r="D70" s="9">
        <v>25.35</v>
      </c>
    </row>
    <row r="71" spans="1:4" x14ac:dyDescent="0.25">
      <c r="A71" t="s">
        <v>86</v>
      </c>
      <c r="B71">
        <v>5716.1</v>
      </c>
      <c r="C71" s="9">
        <v>9.5144484499999997</v>
      </c>
      <c r="D71" s="9">
        <v>28.64</v>
      </c>
    </row>
    <row r="72" spans="1:4" x14ac:dyDescent="0.25">
      <c r="A72" t="s">
        <v>87</v>
      </c>
      <c r="B72">
        <v>5975.1</v>
      </c>
      <c r="C72" s="9">
        <v>9.9455539500000008</v>
      </c>
      <c r="D72" s="9">
        <v>29.96</v>
      </c>
    </row>
    <row r="73" spans="1:4" x14ac:dyDescent="0.25">
      <c r="A73" t="s">
        <v>88</v>
      </c>
      <c r="B73">
        <v>5678.8</v>
      </c>
      <c r="C73" s="9">
        <v>9.4523626000000007</v>
      </c>
      <c r="D73" s="9">
        <v>28.45</v>
      </c>
    </row>
    <row r="74" spans="1:4" x14ac:dyDescent="0.25">
      <c r="A74" t="s">
        <v>89</v>
      </c>
      <c r="B74">
        <v>5227.6000000000004</v>
      </c>
      <c r="C74" s="9">
        <v>8.7013402000000006</v>
      </c>
      <c r="D74" s="9">
        <v>26.15</v>
      </c>
    </row>
    <row r="75" spans="1:4" x14ac:dyDescent="0.25">
      <c r="A75" t="s">
        <v>90</v>
      </c>
      <c r="B75">
        <v>5092.8</v>
      </c>
      <c r="C75" s="9">
        <v>8.4769655999999998</v>
      </c>
      <c r="D75" s="9">
        <v>25.46</v>
      </c>
    </row>
    <row r="76" spans="1:4" x14ac:dyDescent="0.25">
      <c r="A76" t="s">
        <v>91</v>
      </c>
      <c r="B76">
        <v>4930.8</v>
      </c>
      <c r="C76" s="9">
        <v>8.2073166000000004</v>
      </c>
      <c r="D76" s="9">
        <v>24.63</v>
      </c>
    </row>
    <row r="77" spans="1:4" x14ac:dyDescent="0.25">
      <c r="A77" t="s">
        <v>92</v>
      </c>
      <c r="B77">
        <v>5449.1</v>
      </c>
      <c r="C77" s="9">
        <v>9.0700269500000008</v>
      </c>
      <c r="D77" s="9">
        <v>27.28</v>
      </c>
    </row>
    <row r="78" spans="1:4" x14ac:dyDescent="0.25">
      <c r="A78" t="s">
        <v>93</v>
      </c>
      <c r="B78">
        <v>4838.3999999999996</v>
      </c>
      <c r="C78" s="9">
        <v>8.0535167999999988</v>
      </c>
      <c r="D78" s="9">
        <v>24.16</v>
      </c>
    </row>
    <row r="79" spans="1:4" x14ac:dyDescent="0.25">
      <c r="A79" t="s">
        <v>94</v>
      </c>
      <c r="B79">
        <v>5831.5</v>
      </c>
      <c r="C79" s="9">
        <v>9.7065317499999999</v>
      </c>
      <c r="D79" s="9">
        <v>29.23</v>
      </c>
    </row>
    <row r="80" spans="1:4" x14ac:dyDescent="0.25">
      <c r="A80" t="s">
        <v>95</v>
      </c>
      <c r="B80">
        <v>3909</v>
      </c>
      <c r="C80" s="9">
        <v>6.5065305000000002</v>
      </c>
      <c r="D80" s="9">
        <v>19.420000000000002</v>
      </c>
    </row>
    <row r="81" spans="1:4" x14ac:dyDescent="0.25">
      <c r="A81" t="s">
        <v>96</v>
      </c>
      <c r="B81">
        <v>4304.5</v>
      </c>
      <c r="C81" s="9">
        <v>7.1648402500000001</v>
      </c>
      <c r="D81" s="9">
        <v>21.44</v>
      </c>
    </row>
    <row r="82" spans="1:4" x14ac:dyDescent="0.25">
      <c r="A82" t="s">
        <v>97</v>
      </c>
      <c r="B82">
        <v>5073.6000000000004</v>
      </c>
      <c r="C82" s="9">
        <v>8.4450072000000009</v>
      </c>
      <c r="D82" s="9">
        <v>25.36</v>
      </c>
    </row>
    <row r="83" spans="1:4" x14ac:dyDescent="0.25">
      <c r="A83" t="s">
        <v>98</v>
      </c>
      <c r="B83">
        <v>3872.4</v>
      </c>
      <c r="C83" s="9">
        <v>6.4456097999999997</v>
      </c>
      <c r="D83" s="9">
        <v>19.239999999999998</v>
      </c>
    </row>
    <row r="84" spans="1:4" x14ac:dyDescent="0.25">
      <c r="A84" t="s">
        <v>99</v>
      </c>
      <c r="B84">
        <v>3833.7</v>
      </c>
      <c r="C84" s="9">
        <v>6.3811936499999993</v>
      </c>
      <c r="D84" s="9">
        <v>19.04</v>
      </c>
    </row>
    <row r="85" spans="1:4" x14ac:dyDescent="0.25">
      <c r="A85" t="s">
        <v>100</v>
      </c>
      <c r="B85">
        <v>8223</v>
      </c>
      <c r="C85" s="9">
        <v>13.6871835</v>
      </c>
      <c r="D85" s="9">
        <v>41.42</v>
      </c>
    </row>
    <row r="86" spans="1:4" x14ac:dyDescent="0.25">
      <c r="A86" t="s">
        <v>101</v>
      </c>
      <c r="B86">
        <v>8157.3</v>
      </c>
      <c r="C86" s="9">
        <v>13.57782585</v>
      </c>
      <c r="D86" s="9">
        <v>41.09</v>
      </c>
    </row>
    <row r="87" spans="1:4" x14ac:dyDescent="0.25">
      <c r="A87" t="s">
        <v>102</v>
      </c>
      <c r="B87">
        <v>8551.9</v>
      </c>
      <c r="C87" s="9">
        <v>14.234637549999999</v>
      </c>
      <c r="D87" s="9">
        <v>43.1</v>
      </c>
    </row>
    <row r="88" spans="1:4" x14ac:dyDescent="0.25">
      <c r="A88" t="s">
        <v>103</v>
      </c>
      <c r="B88">
        <v>8416.9</v>
      </c>
      <c r="C88" s="9">
        <v>14.009930049999999</v>
      </c>
      <c r="D88" s="9">
        <v>42.41</v>
      </c>
    </row>
    <row r="89" spans="1:4" x14ac:dyDescent="0.25">
      <c r="A89" t="s">
        <v>104</v>
      </c>
      <c r="B89">
        <v>8354.9</v>
      </c>
      <c r="C89" s="9">
        <v>13.906731049999999</v>
      </c>
      <c r="D89" s="9">
        <v>42.1</v>
      </c>
    </row>
  </sheetData>
  <sortState ref="A39:D78">
    <sortCondition ref="A59:A98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3" sqref="G23:H23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62.185484170912488</v>
      </c>
    </row>
    <row r="2" spans="1:7" x14ac:dyDescent="0.25">
      <c r="A2">
        <v>80</v>
      </c>
      <c r="B2">
        <v>28.540477156642499</v>
      </c>
    </row>
    <row r="3" spans="1:7" x14ac:dyDescent="0.25">
      <c r="A3">
        <v>40</v>
      </c>
      <c r="B3">
        <v>13.476356863972502</v>
      </c>
    </row>
    <row r="4" spans="1:7" x14ac:dyDescent="0.25">
      <c r="A4">
        <v>20</v>
      </c>
      <c r="B4">
        <v>7.6925158500675002</v>
      </c>
    </row>
    <row r="5" spans="1:7" x14ac:dyDescent="0.25">
      <c r="A5">
        <v>10</v>
      </c>
      <c r="B5">
        <v>4.0667563676829994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3.5672515630725004</v>
      </c>
    </row>
    <row r="9" spans="1:7" x14ac:dyDescent="0.25">
      <c r="A9" t="s">
        <v>11</v>
      </c>
      <c r="B9">
        <v>0.38019999999999998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45</v>
      </c>
      <c r="B17" s="4">
        <v>29.116052389145</v>
      </c>
      <c r="C17">
        <v>67.198318848165442</v>
      </c>
      <c r="E17">
        <f>C17</f>
        <v>67.198318848165442</v>
      </c>
      <c r="F17">
        <f>C23</f>
        <v>29.602289387947135</v>
      </c>
      <c r="G17">
        <f>E17-F17</f>
        <v>37.596029460218304</v>
      </c>
    </row>
    <row r="18" spans="1:7" x14ac:dyDescent="0.25">
      <c r="A18" s="4" t="s">
        <v>46</v>
      </c>
      <c r="B18" s="4">
        <v>75.124827027320009</v>
      </c>
      <c r="C18">
        <v>188.21035103694769</v>
      </c>
      <c r="E18">
        <f>C18</f>
        <v>188.21035103694769</v>
      </c>
      <c r="F18">
        <f>C24</f>
        <v>36.453217785343242</v>
      </c>
      <c r="G18">
        <f>E18-F18</f>
        <v>151.75713325160444</v>
      </c>
    </row>
    <row r="19" spans="1:7" x14ac:dyDescent="0.25">
      <c r="A19" s="4" t="s">
        <v>47</v>
      </c>
      <c r="B19" s="4">
        <v>44.242978096005004</v>
      </c>
      <c r="C19">
        <v>106.98507767736061</v>
      </c>
      <c r="E19">
        <f>C19</f>
        <v>106.98507767736061</v>
      </c>
      <c r="F19">
        <f>C25</f>
        <v>51.985228770272229</v>
      </c>
      <c r="G19">
        <f>E19-F19</f>
        <v>54.999848907088378</v>
      </c>
    </row>
    <row r="20" spans="1:7" x14ac:dyDescent="0.25">
      <c r="A20" s="4" t="s">
        <v>48</v>
      </c>
      <c r="B20" s="4">
        <v>33.410650491715003</v>
      </c>
      <c r="C20">
        <v>78.493947734462139</v>
      </c>
      <c r="E20">
        <f>C20</f>
        <v>78.493947734462139</v>
      </c>
      <c r="F20">
        <f>C26</f>
        <v>33.645324804859285</v>
      </c>
      <c r="G20">
        <f>E20-F20</f>
        <v>44.848622929602854</v>
      </c>
    </row>
    <row r="21" spans="1:7" x14ac:dyDescent="0.25">
      <c r="A21" s="4" t="s">
        <v>49</v>
      </c>
      <c r="B21" s="4">
        <v>31.441012024879999</v>
      </c>
      <c r="C21">
        <v>73.313415207279064</v>
      </c>
      <c r="E21">
        <f>C21</f>
        <v>73.313415207279064</v>
      </c>
      <c r="F21">
        <f>C27</f>
        <v>61.37758509099816</v>
      </c>
      <c r="G21">
        <f>E21-F21</f>
        <v>11.935830116280904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45</v>
      </c>
      <c r="B23" s="4">
        <v>14.82204198837</v>
      </c>
      <c r="C23">
        <v>29.602289387947135</v>
      </c>
      <c r="E23">
        <f t="shared" ref="E23:G27" si="0">E17/2500</f>
        <v>2.6879327539266178E-2</v>
      </c>
      <c r="F23">
        <f t="shared" si="0"/>
        <v>1.1840915755178854E-2</v>
      </c>
      <c r="G23">
        <f t="shared" si="0"/>
        <v>1.5038411784087321E-2</v>
      </c>
    </row>
    <row r="24" spans="1:7" x14ac:dyDescent="0.25">
      <c r="A24" s="4" t="s">
        <v>46</v>
      </c>
      <c r="B24" s="4">
        <v>17.426764965059999</v>
      </c>
      <c r="C24">
        <v>36.453217785343242</v>
      </c>
      <c r="E24">
        <f t="shared" si="0"/>
        <v>7.5284140414779072E-2</v>
      </c>
      <c r="F24">
        <f t="shared" si="0"/>
        <v>1.4581287114137297E-2</v>
      </c>
      <c r="G24">
        <f t="shared" si="0"/>
        <v>6.0702853300641776E-2</v>
      </c>
    </row>
    <row r="25" spans="1:7" x14ac:dyDescent="0.25">
      <c r="A25" s="4" t="s">
        <v>47</v>
      </c>
      <c r="B25" s="4">
        <v>23.332035541530001</v>
      </c>
      <c r="C25">
        <v>51.985228770272229</v>
      </c>
      <c r="E25">
        <f t="shared" si="0"/>
        <v>4.279403107094424E-2</v>
      </c>
      <c r="F25">
        <f t="shared" si="0"/>
        <v>2.0794091508108892E-2</v>
      </c>
      <c r="G25">
        <f t="shared" si="0"/>
        <v>2.1999939562835351E-2</v>
      </c>
    </row>
    <row r="26" spans="1:7" x14ac:dyDescent="0.25">
      <c r="A26" s="4" t="s">
        <v>48</v>
      </c>
      <c r="B26" s="4">
        <v>16.359204053879999</v>
      </c>
      <c r="C26">
        <v>33.645324804859285</v>
      </c>
      <c r="E26">
        <f t="shared" si="0"/>
        <v>3.1397579093784857E-2</v>
      </c>
      <c r="F26">
        <f t="shared" si="0"/>
        <v>1.3458129921943715E-2</v>
      </c>
      <c r="G26">
        <f t="shared" si="0"/>
        <v>1.7939449171841142E-2</v>
      </c>
    </row>
    <row r="27" spans="1:7" x14ac:dyDescent="0.25">
      <c r="A27" s="4" t="s">
        <v>49</v>
      </c>
      <c r="B27" s="4">
        <v>26.903009414669999</v>
      </c>
      <c r="C27">
        <v>61.37758509099816</v>
      </c>
      <c r="E27">
        <f t="shared" si="0"/>
        <v>2.9325366082911624E-2</v>
      </c>
      <c r="F27">
        <f t="shared" si="0"/>
        <v>2.4551034036399265E-2</v>
      </c>
      <c r="G27">
        <f t="shared" si="0"/>
        <v>4.7743320465123617E-3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35" sqref="G35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93.178080889699999</v>
      </c>
    </row>
    <row r="2" spans="1:7" x14ac:dyDescent="0.25">
      <c r="A2">
        <v>80</v>
      </c>
      <c r="B2">
        <v>48.819375038144997</v>
      </c>
    </row>
    <row r="3" spans="1:7" x14ac:dyDescent="0.25">
      <c r="A3">
        <v>40</v>
      </c>
      <c r="B3">
        <v>31.301909685130003</v>
      </c>
    </row>
    <row r="4" spans="1:7" x14ac:dyDescent="0.25">
      <c r="A4">
        <v>20</v>
      </c>
      <c r="B4">
        <v>16.858080889699998</v>
      </c>
    </row>
    <row r="5" spans="1:7" x14ac:dyDescent="0.25">
      <c r="A5">
        <v>10</v>
      </c>
      <c r="B5">
        <v>9.3091607093799986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11.893919110300001</v>
      </c>
    </row>
    <row r="9" spans="1:7" x14ac:dyDescent="0.25">
      <c r="A9" t="s">
        <v>11</v>
      </c>
      <c r="B9">
        <v>0.60109999999999997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50</v>
      </c>
      <c r="B17" s="4">
        <v>14.9315</v>
      </c>
      <c r="C17">
        <v>5.0533703039427706</v>
      </c>
      <c r="E17">
        <f>C17</f>
        <v>5.0533703039427706</v>
      </c>
      <c r="F17">
        <f>C23</f>
        <v>0.47592894643154071</v>
      </c>
      <c r="G17">
        <f>E17-F17</f>
        <v>4.5774413575112298</v>
      </c>
    </row>
    <row r="18" spans="1:7" x14ac:dyDescent="0.25">
      <c r="A18" s="4" t="s">
        <v>51</v>
      </c>
      <c r="B18" s="4">
        <v>14.708500000000001</v>
      </c>
      <c r="C18">
        <v>4.682383779238064</v>
      </c>
      <c r="E18">
        <f>C18</f>
        <v>4.682383779238064</v>
      </c>
      <c r="F18">
        <f>C24</f>
        <v>3.445484760771917</v>
      </c>
      <c r="G18">
        <f>E18-F18</f>
        <v>1.236899018466147</v>
      </c>
    </row>
    <row r="19" spans="1:7" x14ac:dyDescent="0.25">
      <c r="A19" s="4" t="s">
        <v>52</v>
      </c>
      <c r="B19" s="4">
        <v>21.430499999999999</v>
      </c>
      <c r="C19">
        <v>15.865215254866076</v>
      </c>
      <c r="E19">
        <f>C19</f>
        <v>15.865215254866076</v>
      </c>
      <c r="F19">
        <f>C25</f>
        <v>4.2223937609382798</v>
      </c>
      <c r="G19">
        <f>E19-F19</f>
        <v>11.642821493927796</v>
      </c>
    </row>
    <row r="20" spans="1:7" x14ac:dyDescent="0.25">
      <c r="A20" s="4" t="s">
        <v>53</v>
      </c>
      <c r="B20" s="4">
        <v>29.447000000000003</v>
      </c>
      <c r="C20">
        <v>29.20159855215439</v>
      </c>
      <c r="E20">
        <f>C20</f>
        <v>29.20159855215439</v>
      </c>
      <c r="F20">
        <f>C26</f>
        <v>24.277293112127762</v>
      </c>
      <c r="G20">
        <f>E20-F20</f>
        <v>4.9243054400266288</v>
      </c>
    </row>
    <row r="21" spans="1:7" x14ac:dyDescent="0.25">
      <c r="A21" s="4" t="s">
        <v>54</v>
      </c>
      <c r="B21" s="4">
        <v>48.798000000000002</v>
      </c>
      <c r="C21">
        <v>61.394245366328398</v>
      </c>
      <c r="E21">
        <f>C21</f>
        <v>61.394245366328398</v>
      </c>
      <c r="F21">
        <f>C27</f>
        <v>21.474098968058559</v>
      </c>
      <c r="G21">
        <f>E21-F21</f>
        <v>39.920146398269836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50</v>
      </c>
      <c r="B23" s="4">
        <v>12.18</v>
      </c>
      <c r="C23">
        <v>0.47592894643154071</v>
      </c>
      <c r="E23">
        <f t="shared" ref="E23:G27" si="0">E17/2500</f>
        <v>2.0213481215771083E-3</v>
      </c>
      <c r="F23">
        <f t="shared" si="0"/>
        <v>1.9037157857261627E-4</v>
      </c>
      <c r="G23">
        <f t="shared" si="0"/>
        <v>1.8309765430044918E-3</v>
      </c>
    </row>
    <row r="24" spans="1:7" x14ac:dyDescent="0.25">
      <c r="A24" s="4" t="s">
        <v>51</v>
      </c>
      <c r="B24" s="4">
        <v>13.965</v>
      </c>
      <c r="C24">
        <v>3.445484760771917</v>
      </c>
      <c r="E24">
        <f t="shared" si="0"/>
        <v>1.8729535116952256E-3</v>
      </c>
      <c r="F24">
        <f t="shared" si="0"/>
        <v>1.3781939043087668E-3</v>
      </c>
      <c r="G24">
        <f t="shared" si="0"/>
        <v>4.9475960738645883E-4</v>
      </c>
    </row>
    <row r="25" spans="1:7" x14ac:dyDescent="0.25">
      <c r="A25" s="4" t="s">
        <v>52</v>
      </c>
      <c r="B25" s="4">
        <v>14.432</v>
      </c>
      <c r="C25">
        <v>4.2223937609382798</v>
      </c>
      <c r="E25">
        <f t="shared" si="0"/>
        <v>6.3460861019464304E-3</v>
      </c>
      <c r="F25">
        <f t="shared" si="0"/>
        <v>1.688957504375312E-3</v>
      </c>
      <c r="G25">
        <f t="shared" si="0"/>
        <v>4.6571285975711184E-3</v>
      </c>
    </row>
    <row r="26" spans="1:7" x14ac:dyDescent="0.25">
      <c r="A26" s="4" t="s">
        <v>53</v>
      </c>
      <c r="B26" s="4">
        <v>26.486999999999998</v>
      </c>
      <c r="C26">
        <v>24.277293112127762</v>
      </c>
      <c r="E26">
        <f t="shared" si="0"/>
        <v>1.1680639420861757E-2</v>
      </c>
      <c r="F26">
        <f t="shared" si="0"/>
        <v>9.7109172448511041E-3</v>
      </c>
      <c r="G26">
        <f t="shared" si="0"/>
        <v>1.9697221760106515E-3</v>
      </c>
    </row>
    <row r="27" spans="1:7" x14ac:dyDescent="0.25">
      <c r="A27" s="4" t="s">
        <v>54</v>
      </c>
      <c r="B27" s="4">
        <v>24.802</v>
      </c>
      <c r="C27">
        <v>21.474098968058559</v>
      </c>
      <c r="E27">
        <f t="shared" si="0"/>
        <v>2.4557698146531359E-2</v>
      </c>
      <c r="F27">
        <f t="shared" si="0"/>
        <v>8.589639587223424E-3</v>
      </c>
      <c r="G27">
        <f t="shared" si="0"/>
        <v>1.5968058559307934E-2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B21" sqref="B21:G21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144.31008398533999</v>
      </c>
    </row>
    <row r="2" spans="1:7" x14ac:dyDescent="0.25">
      <c r="A2">
        <v>80</v>
      </c>
      <c r="B2">
        <v>63.267922401435001</v>
      </c>
    </row>
    <row r="3" spans="1:7" x14ac:dyDescent="0.25">
      <c r="A3">
        <v>40</v>
      </c>
      <c r="B3">
        <v>23.490738868719998</v>
      </c>
    </row>
    <row r="4" spans="1:7" x14ac:dyDescent="0.25">
      <c r="A4">
        <v>20</v>
      </c>
      <c r="B4">
        <v>13.849738240250002</v>
      </c>
    </row>
    <row r="5" spans="1:7" x14ac:dyDescent="0.25">
      <c r="A5">
        <v>10</v>
      </c>
      <c r="B5">
        <v>8.5629105568000021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11.533653736110001</v>
      </c>
    </row>
    <row r="9" spans="1:7" x14ac:dyDescent="0.25">
      <c r="A9" t="s">
        <v>11</v>
      </c>
      <c r="B9">
        <v>0.86370000000000002</v>
      </c>
    </row>
    <row r="15" spans="1:7" x14ac:dyDescent="0.25">
      <c r="A15" s="4"/>
      <c r="B15" s="4"/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55</v>
      </c>
      <c r="B17" s="4">
        <v>28.763500000000001</v>
      </c>
      <c r="C17">
        <v>19.948878388201923</v>
      </c>
      <c r="E17">
        <f>C17</f>
        <v>19.948878388201923</v>
      </c>
      <c r="F17">
        <f>C23</f>
        <v>14.518173282262358</v>
      </c>
      <c r="G17">
        <f>E17-F17</f>
        <v>5.4307051059395643</v>
      </c>
    </row>
    <row r="18" spans="1:7" x14ac:dyDescent="0.25">
      <c r="A18" s="4" t="s">
        <v>56</v>
      </c>
      <c r="B18" s="4">
        <v>42.009500000000003</v>
      </c>
      <c r="C18">
        <v>35.285222026039136</v>
      </c>
      <c r="E18">
        <f>C18</f>
        <v>35.285222026039136</v>
      </c>
      <c r="F18">
        <f>C24</f>
        <v>11.965203501088338</v>
      </c>
      <c r="G18">
        <f>E18-F18</f>
        <v>23.320018524950797</v>
      </c>
    </row>
    <row r="19" spans="1:7" x14ac:dyDescent="0.25">
      <c r="A19" s="4" t="s">
        <v>57</v>
      </c>
      <c r="B19" s="4">
        <v>43.429000000000002</v>
      </c>
      <c r="C19">
        <v>36.92873250421443</v>
      </c>
      <c r="E19">
        <f>C19</f>
        <v>36.92873250421443</v>
      </c>
      <c r="F19">
        <f>C25</f>
        <v>7.0688274445872397</v>
      </c>
      <c r="G19">
        <f>E19-F19</f>
        <v>29.859905059627192</v>
      </c>
    </row>
    <row r="20" spans="1:7" x14ac:dyDescent="0.25">
      <c r="A20" s="4" t="s">
        <v>58</v>
      </c>
      <c r="B20" s="4">
        <v>51.5045</v>
      </c>
      <c r="C20">
        <v>46.278622512319089</v>
      </c>
      <c r="E20">
        <f>C20</f>
        <v>46.278622512319089</v>
      </c>
      <c r="F20">
        <f>C26</f>
        <v>18.081910691084865</v>
      </c>
      <c r="G20">
        <f>E20-F20</f>
        <v>28.196711821234224</v>
      </c>
    </row>
    <row r="21" spans="1:7" x14ac:dyDescent="0.25">
      <c r="A21" s="4" t="s">
        <v>59</v>
      </c>
      <c r="B21" s="4">
        <v>38.283000000000001</v>
      </c>
      <c r="C21">
        <v>30.970645205383814</v>
      </c>
      <c r="E21">
        <f>C21</f>
        <v>30.970645205383814</v>
      </c>
      <c r="F21">
        <f>C27</f>
        <v>0</v>
      </c>
      <c r="G21">
        <f>E21-F21</f>
        <v>30.970645205383814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55</v>
      </c>
      <c r="B23" s="4">
        <v>24.073</v>
      </c>
      <c r="C23">
        <v>14.518173282262358</v>
      </c>
      <c r="E23">
        <f t="shared" ref="E23:G27" si="0">E17/2500</f>
        <v>7.9795513552807697E-3</v>
      </c>
      <c r="F23">
        <f t="shared" si="0"/>
        <v>5.8072693129049436E-3</v>
      </c>
      <c r="G23">
        <f t="shared" si="0"/>
        <v>2.1722820423758257E-3</v>
      </c>
    </row>
    <row r="24" spans="1:7" x14ac:dyDescent="0.25">
      <c r="A24" s="4" t="s">
        <v>56</v>
      </c>
      <c r="B24" s="4">
        <v>21.867999999999999</v>
      </c>
      <c r="C24">
        <v>11.965203501088338</v>
      </c>
      <c r="E24">
        <f t="shared" si="0"/>
        <v>1.4114088810415655E-2</v>
      </c>
      <c r="F24">
        <f t="shared" si="0"/>
        <v>4.7860814004353353E-3</v>
      </c>
      <c r="G24">
        <f t="shared" si="0"/>
        <v>9.3280074099803181E-3</v>
      </c>
    </row>
    <row r="25" spans="1:7" x14ac:dyDescent="0.25">
      <c r="A25" s="4" t="s">
        <v>57</v>
      </c>
      <c r="B25" s="4">
        <v>17.638999999999999</v>
      </c>
      <c r="C25">
        <v>7.0688274445872397</v>
      </c>
      <c r="E25">
        <f t="shared" si="0"/>
        <v>1.4771493001685771E-2</v>
      </c>
      <c r="F25">
        <f t="shared" si="0"/>
        <v>2.8275309778348959E-3</v>
      </c>
      <c r="G25">
        <f t="shared" si="0"/>
        <v>1.1943962023850877E-2</v>
      </c>
    </row>
    <row r="26" spans="1:7" x14ac:dyDescent="0.25">
      <c r="A26" s="4" t="s">
        <v>58</v>
      </c>
      <c r="B26" s="4">
        <v>27.151</v>
      </c>
      <c r="C26">
        <v>18.081910691084865</v>
      </c>
      <c r="E26">
        <f t="shared" si="0"/>
        <v>1.8511449004927634E-2</v>
      </c>
      <c r="F26">
        <f t="shared" si="0"/>
        <v>7.2327642764339461E-3</v>
      </c>
      <c r="G26">
        <f t="shared" si="0"/>
        <v>1.127868472849369E-2</v>
      </c>
    </row>
    <row r="27" spans="1:7" x14ac:dyDescent="0.25">
      <c r="A27" s="4" t="s">
        <v>59</v>
      </c>
      <c r="B27" s="4">
        <v>8.2409999999999997</v>
      </c>
      <c r="C27">
        <v>0</v>
      </c>
      <c r="E27">
        <f t="shared" si="0"/>
        <v>1.2388258082153526E-2</v>
      </c>
      <c r="F27">
        <f t="shared" si="0"/>
        <v>0</v>
      </c>
      <c r="G27">
        <f t="shared" si="0"/>
        <v>1.2388258082153526E-2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K25" sqref="K25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 s="2">
        <v>160</v>
      </c>
      <c r="B1">
        <v>90.619170665742004</v>
      </c>
    </row>
    <row r="2" spans="1:7" x14ac:dyDescent="0.25">
      <c r="A2" s="2">
        <v>80</v>
      </c>
      <c r="B2">
        <v>42.025259137152005</v>
      </c>
    </row>
    <row r="3" spans="1:7" x14ac:dyDescent="0.25">
      <c r="A3" s="2">
        <v>40</v>
      </c>
      <c r="B3">
        <v>23.989489674571999</v>
      </c>
    </row>
    <row r="4" spans="1:7" x14ac:dyDescent="0.25">
      <c r="A4" s="2">
        <v>20</v>
      </c>
      <c r="B4">
        <v>14.916250109677</v>
      </c>
    </row>
    <row r="5" spans="1:7" x14ac:dyDescent="0.25">
      <c r="A5" s="2">
        <v>10</v>
      </c>
      <c r="B5">
        <v>6.2561929225949999</v>
      </c>
    </row>
    <row r="6" spans="1:7" x14ac:dyDescent="0.25">
      <c r="A6" s="2">
        <v>0</v>
      </c>
      <c r="B6">
        <v>0</v>
      </c>
    </row>
    <row r="8" spans="1:7" x14ac:dyDescent="0.25">
      <c r="A8" t="s">
        <v>10</v>
      </c>
      <c r="B8">
        <v>2.3577719926829999</v>
      </c>
    </row>
    <row r="9" spans="1:7" x14ac:dyDescent="0.25">
      <c r="A9" t="s">
        <v>11</v>
      </c>
      <c r="B9">
        <v>0.5625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60</v>
      </c>
      <c r="B17" s="4">
        <v>25.91663002968</v>
      </c>
      <c r="C17">
        <v>41.882414287994671</v>
      </c>
      <c r="E17">
        <f>C17</f>
        <v>41.882414287994671</v>
      </c>
      <c r="F17">
        <f>C23</f>
        <v>33.80556636387022</v>
      </c>
      <c r="G17">
        <f>E17-F17</f>
        <v>8.0768479241244506</v>
      </c>
    </row>
    <row r="18" spans="1:7" x14ac:dyDescent="0.25">
      <c r="A18" s="4" t="s">
        <v>61</v>
      </c>
      <c r="B18" s="4">
        <v>30.249285697940003</v>
      </c>
      <c r="C18">
        <v>49.584913253790234</v>
      </c>
      <c r="E18">
        <f>C18</f>
        <v>49.584913253790234</v>
      </c>
      <c r="F18">
        <f>C24</f>
        <v>38.994195726181339</v>
      </c>
      <c r="G18">
        <f>E18-F18</f>
        <v>10.590717527608895</v>
      </c>
    </row>
    <row r="19" spans="1:7" x14ac:dyDescent="0.25">
      <c r="A19" s="4" t="s">
        <v>62</v>
      </c>
      <c r="B19" s="4">
        <v>26.590383052825</v>
      </c>
      <c r="C19">
        <v>43.080197440252448</v>
      </c>
      <c r="E19">
        <f>C19</f>
        <v>43.080197440252448</v>
      </c>
      <c r="F19">
        <f>C25</f>
        <v>23.972336451212445</v>
      </c>
      <c r="G19">
        <f>E19-F19</f>
        <v>19.107860989040002</v>
      </c>
    </row>
    <row r="20" spans="1:7" x14ac:dyDescent="0.25">
      <c r="A20" s="4" t="s">
        <v>63</v>
      </c>
      <c r="B20" s="4" t="s">
        <v>105</v>
      </c>
    </row>
    <row r="21" spans="1:7" x14ac:dyDescent="0.25">
      <c r="A21" s="4" t="s">
        <v>64</v>
      </c>
      <c r="B21" s="4" t="s">
        <v>105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60</v>
      </c>
      <c r="B23" s="4">
        <v>21.373403072359999</v>
      </c>
      <c r="C23">
        <v>33.80556636387022</v>
      </c>
      <c r="E23">
        <f t="shared" ref="E23:G25" si="0">E17/2500</f>
        <v>1.6752965715197868E-2</v>
      </c>
      <c r="F23">
        <f t="shared" si="0"/>
        <v>1.3522226545548088E-2</v>
      </c>
      <c r="G23">
        <f t="shared" si="0"/>
        <v>3.2307391696497802E-3</v>
      </c>
    </row>
    <row r="24" spans="1:7" x14ac:dyDescent="0.25">
      <c r="A24" s="4" t="s">
        <v>61</v>
      </c>
      <c r="B24" s="4">
        <v>24.29200708866</v>
      </c>
      <c r="C24">
        <v>38.994195726181339</v>
      </c>
      <c r="E24">
        <f t="shared" si="0"/>
        <v>1.9833965301516092E-2</v>
      </c>
      <c r="F24">
        <f t="shared" si="0"/>
        <v>1.5597678290472535E-2</v>
      </c>
      <c r="G24">
        <f t="shared" si="0"/>
        <v>4.2362870110435576E-3</v>
      </c>
    </row>
    <row r="25" spans="1:7" x14ac:dyDescent="0.25">
      <c r="A25" s="4" t="s">
        <v>62</v>
      </c>
      <c r="B25" s="4">
        <v>15.842211246490001</v>
      </c>
      <c r="C25">
        <v>23.972336451212445</v>
      </c>
      <c r="E25">
        <f t="shared" si="0"/>
        <v>1.7232078976100979E-2</v>
      </c>
      <c r="F25">
        <f t="shared" si="0"/>
        <v>9.5889345804849781E-3</v>
      </c>
      <c r="G25">
        <f t="shared" si="0"/>
        <v>7.643144395616001E-3</v>
      </c>
    </row>
    <row r="26" spans="1:7" x14ac:dyDescent="0.25">
      <c r="A26" s="4" t="s">
        <v>63</v>
      </c>
      <c r="B26" s="4" t="s">
        <v>105</v>
      </c>
    </row>
    <row r="27" spans="1:7" x14ac:dyDescent="0.25">
      <c r="A27" s="4" t="s">
        <v>64</v>
      </c>
      <c r="B27" s="4" t="s">
        <v>105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C34" sqref="C34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92.947554588317502</v>
      </c>
    </row>
    <row r="2" spans="1:7" x14ac:dyDescent="0.25">
      <c r="A2">
        <v>80</v>
      </c>
      <c r="B2">
        <v>48.348256945607503</v>
      </c>
    </row>
    <row r="3" spans="1:7" x14ac:dyDescent="0.25">
      <c r="A3">
        <v>40</v>
      </c>
      <c r="B3">
        <v>25.631222128867499</v>
      </c>
    </row>
    <row r="4" spans="1:7" x14ac:dyDescent="0.25">
      <c r="A4">
        <v>20</v>
      </c>
      <c r="B4">
        <v>14.500418305397503</v>
      </c>
    </row>
    <row r="5" spans="1:7" x14ac:dyDescent="0.25">
      <c r="A5">
        <v>10</v>
      </c>
      <c r="B5">
        <v>3.3430069684979999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2.0855218172074999</v>
      </c>
    </row>
    <row r="9" spans="1:7" x14ac:dyDescent="0.25">
      <c r="A9" t="s">
        <v>11</v>
      </c>
      <c r="B9">
        <v>0.58909999999999996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65</v>
      </c>
      <c r="B17" s="4">
        <v>25.139500000000002</v>
      </c>
      <c r="C17">
        <v>39.13423558443813</v>
      </c>
      <c r="E17">
        <f>C17</f>
        <v>39.13423558443813</v>
      </c>
      <c r="F17">
        <f>C23</f>
        <v>24.577284302822104</v>
      </c>
      <c r="G17">
        <f>E17-F17</f>
        <v>14.556951281616026</v>
      </c>
    </row>
    <row r="18" spans="1:7" x14ac:dyDescent="0.25">
      <c r="A18" s="4" t="s">
        <v>66</v>
      </c>
      <c r="B18" s="4">
        <v>119.1545</v>
      </c>
      <c r="C18">
        <v>198.72513695941694</v>
      </c>
      <c r="E18">
        <f>C18</f>
        <v>198.72513695941694</v>
      </c>
      <c r="F18">
        <f>C24</f>
        <v>164.91678523644967</v>
      </c>
      <c r="G18">
        <f>E18-F18</f>
        <v>33.808351722967274</v>
      </c>
    </row>
    <row r="19" spans="1:7" x14ac:dyDescent="0.25">
      <c r="A19" s="4" t="s">
        <v>67</v>
      </c>
      <c r="B19" s="4">
        <v>26.062999999999999</v>
      </c>
      <c r="C19">
        <v>40.701881145463418</v>
      </c>
      <c r="E19">
        <f>C19</f>
        <v>40.701881145463418</v>
      </c>
      <c r="F19">
        <f>C25</f>
        <v>31.340142900683251</v>
      </c>
      <c r="G19">
        <f>E19-F19</f>
        <v>9.3617382447801667</v>
      </c>
    </row>
    <row r="20" spans="1:7" x14ac:dyDescent="0.25">
      <c r="A20" s="4" t="s">
        <v>68</v>
      </c>
      <c r="B20" s="4">
        <v>27.896000000000001</v>
      </c>
      <c r="C20">
        <v>43.813407202160079</v>
      </c>
      <c r="E20">
        <f>C20</f>
        <v>43.813407202160079</v>
      </c>
      <c r="F20">
        <f>C26</f>
        <v>21.365605470705315</v>
      </c>
      <c r="G20">
        <f>E20-F20</f>
        <v>22.447801731454764</v>
      </c>
    </row>
    <row r="21" spans="1:7" x14ac:dyDescent="0.25">
      <c r="A21" s="4" t="s">
        <v>69</v>
      </c>
      <c r="B21" s="4">
        <v>29.268000000000001</v>
      </c>
      <c r="C21">
        <v>46.142383606845193</v>
      </c>
      <c r="E21">
        <f>C21</f>
        <v>46.142383606845193</v>
      </c>
      <c r="F21">
        <f>C27</f>
        <v>43.497671333886444</v>
      </c>
      <c r="G21">
        <f>E21-F21</f>
        <v>2.6447122729587491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65</v>
      </c>
      <c r="B23" s="4">
        <v>16.564</v>
      </c>
      <c r="C23">
        <v>24.577284302822104</v>
      </c>
      <c r="E23">
        <f t="shared" ref="E23:G27" si="0">E17/2500</f>
        <v>1.5653694233775252E-2</v>
      </c>
      <c r="F23">
        <f t="shared" si="0"/>
        <v>9.8309137211288408E-3</v>
      </c>
      <c r="G23">
        <f t="shared" si="0"/>
        <v>5.8227805126464102E-3</v>
      </c>
    </row>
    <row r="24" spans="1:7" x14ac:dyDescent="0.25">
      <c r="A24" s="4" t="s">
        <v>66</v>
      </c>
      <c r="B24" s="4">
        <v>99.238</v>
      </c>
      <c r="C24">
        <v>164.91678523644967</v>
      </c>
      <c r="E24">
        <f t="shared" si="0"/>
        <v>7.9490054783766778E-2</v>
      </c>
      <c r="F24">
        <f t="shared" si="0"/>
        <v>6.5966714094579867E-2</v>
      </c>
      <c r="G24">
        <f t="shared" si="0"/>
        <v>1.3523340689186909E-2</v>
      </c>
    </row>
    <row r="25" spans="1:7" x14ac:dyDescent="0.25">
      <c r="A25" s="4" t="s">
        <v>67</v>
      </c>
      <c r="B25" s="4">
        <v>20.548000000000002</v>
      </c>
      <c r="C25">
        <v>31.340142900683251</v>
      </c>
      <c r="E25">
        <f t="shared" si="0"/>
        <v>1.6280752458185367E-2</v>
      </c>
      <c r="F25">
        <f t="shared" si="0"/>
        <v>1.25360571602733E-2</v>
      </c>
      <c r="G25">
        <f t="shared" si="0"/>
        <v>3.7446952979120667E-3</v>
      </c>
    </row>
    <row r="26" spans="1:7" x14ac:dyDescent="0.25">
      <c r="A26" s="4" t="s">
        <v>68</v>
      </c>
      <c r="B26" s="4">
        <v>14.672000000000001</v>
      </c>
      <c r="C26">
        <v>21.365605470705315</v>
      </c>
      <c r="E26">
        <f t="shared" si="0"/>
        <v>1.752536288086403E-2</v>
      </c>
      <c r="F26">
        <f t="shared" si="0"/>
        <v>8.5462421882821268E-3</v>
      </c>
      <c r="G26">
        <f t="shared" si="0"/>
        <v>8.9791206925819052E-3</v>
      </c>
    </row>
    <row r="27" spans="1:7" x14ac:dyDescent="0.25">
      <c r="A27" s="4" t="s">
        <v>69</v>
      </c>
      <c r="B27" s="4">
        <v>27.71</v>
      </c>
      <c r="C27">
        <v>43.497671333886444</v>
      </c>
      <c r="E27">
        <f t="shared" si="0"/>
        <v>1.8456953442738077E-2</v>
      </c>
      <c r="F27">
        <f t="shared" si="0"/>
        <v>1.7399068533554579E-2</v>
      </c>
      <c r="G27">
        <f t="shared" si="0"/>
        <v>1.0578849091834996E-3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D26" sqref="D26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273.31</v>
      </c>
    </row>
    <row r="2" spans="1:7" x14ac:dyDescent="0.25">
      <c r="A2">
        <v>80</v>
      </c>
      <c r="B2">
        <v>152.68230438232001</v>
      </c>
    </row>
    <row r="3" spans="1:7" x14ac:dyDescent="0.25">
      <c r="A3">
        <v>40</v>
      </c>
      <c r="B3">
        <v>63.142359256744996</v>
      </c>
    </row>
    <row r="4" spans="1:7" x14ac:dyDescent="0.25">
      <c r="A4">
        <v>20</v>
      </c>
      <c r="B4">
        <v>30.66061735153</v>
      </c>
    </row>
    <row r="5" spans="1:7" x14ac:dyDescent="0.25">
      <c r="A5">
        <v>10</v>
      </c>
      <c r="B5">
        <v>16.537255048755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3.8290470838544999</v>
      </c>
    </row>
    <row r="9" spans="1:7" x14ac:dyDescent="0.25">
      <c r="A9" t="s">
        <v>11</v>
      </c>
      <c r="B9">
        <v>1.7375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70</v>
      </c>
      <c r="B17" s="4">
        <v>63.157320022584997</v>
      </c>
      <c r="C17">
        <v>34.145768597830504</v>
      </c>
      <c r="E17">
        <f>C17</f>
        <v>34.145768597830504</v>
      </c>
      <c r="F17">
        <f>C23</f>
        <v>19.606124582908055</v>
      </c>
      <c r="G17">
        <f>E17-F17</f>
        <v>14.539644014922448</v>
      </c>
    </row>
    <row r="18" spans="1:7" x14ac:dyDescent="0.25">
      <c r="A18" s="4" t="s">
        <v>71</v>
      </c>
      <c r="B18" s="4">
        <v>56.279522180560001</v>
      </c>
      <c r="C18">
        <v>30.187323796665037</v>
      </c>
      <c r="E18">
        <f>C18</f>
        <v>30.187323796665037</v>
      </c>
      <c r="F18">
        <f>C24</f>
        <v>17.874341216876402</v>
      </c>
      <c r="G18">
        <f>E18-F18</f>
        <v>12.312982579788635</v>
      </c>
    </row>
    <row r="19" spans="1:7" x14ac:dyDescent="0.25">
      <c r="A19" s="4" t="s">
        <v>72</v>
      </c>
      <c r="B19" s="4">
        <v>65.136545896530009</v>
      </c>
      <c r="C19">
        <v>35.284891402978708</v>
      </c>
      <c r="E19">
        <f>C19</f>
        <v>35.284891402978708</v>
      </c>
      <c r="F19">
        <f>C25</f>
        <v>23.941378799273522</v>
      </c>
      <c r="G19">
        <f>E19-F19</f>
        <v>11.343512603705186</v>
      </c>
    </row>
    <row r="20" spans="1:7" x14ac:dyDescent="0.25">
      <c r="A20" s="4" t="s">
        <v>73</v>
      </c>
      <c r="B20" s="4">
        <v>85.106587409950009</v>
      </c>
      <c r="C20">
        <v>46.778440475450651</v>
      </c>
      <c r="E20">
        <f>C20</f>
        <v>46.778440475450651</v>
      </c>
      <c r="F20">
        <f>C26</f>
        <v>25.612166459613089</v>
      </c>
      <c r="G20">
        <f>E20-F20</f>
        <v>21.166274015837562</v>
      </c>
    </row>
    <row r="21" spans="1:7" x14ac:dyDescent="0.25">
      <c r="A21" s="4" t="s">
        <v>74</v>
      </c>
      <c r="B21" s="4">
        <v>73.755568265915002</v>
      </c>
      <c r="C21">
        <v>40.245479817013234</v>
      </c>
      <c r="E21">
        <f>C21</f>
        <v>40.245479817013234</v>
      </c>
      <c r="F21">
        <f>C27</f>
        <v>12.174542001682159</v>
      </c>
      <c r="G21">
        <f>E21-F21</f>
        <v>28.070937815331074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70</v>
      </c>
      <c r="B23" s="4">
        <v>71.960330009459994</v>
      </c>
      <c r="C23">
        <v>19.606124582908055</v>
      </c>
      <c r="E23">
        <f t="shared" ref="E23:G27" si="0">E17/2500</f>
        <v>1.3658307439132201E-2</v>
      </c>
      <c r="F23">
        <f t="shared" si="0"/>
        <v>7.842449833163222E-3</v>
      </c>
      <c r="G23">
        <f t="shared" si="0"/>
        <v>5.8158576059689797E-3</v>
      </c>
    </row>
    <row r="24" spans="1:7" x14ac:dyDescent="0.25">
      <c r="A24" s="4" t="s">
        <v>71</v>
      </c>
      <c r="B24" s="4">
        <v>65.9423828125</v>
      </c>
      <c r="C24">
        <v>17.874341216876402</v>
      </c>
      <c r="E24">
        <f t="shared" si="0"/>
        <v>1.2074929518666015E-2</v>
      </c>
      <c r="F24">
        <f t="shared" si="0"/>
        <v>7.1497364867505611E-3</v>
      </c>
      <c r="G24">
        <f t="shared" si="0"/>
        <v>4.9251930319154542E-3</v>
      </c>
    </row>
    <row r="25" spans="1:7" x14ac:dyDescent="0.25">
      <c r="A25" s="4" t="s">
        <v>72</v>
      </c>
      <c r="B25" s="4">
        <v>87.025338411329997</v>
      </c>
      <c r="C25">
        <v>23.941378799273522</v>
      </c>
      <c r="E25">
        <f t="shared" si="0"/>
        <v>1.4113956561191483E-2</v>
      </c>
      <c r="F25">
        <f t="shared" si="0"/>
        <v>9.5765515197094083E-3</v>
      </c>
      <c r="G25">
        <f t="shared" si="0"/>
        <v>4.5374050414820743E-3</v>
      </c>
    </row>
    <row r="26" spans="1:7" x14ac:dyDescent="0.25">
      <c r="A26" s="4" t="s">
        <v>73</v>
      </c>
      <c r="B26" s="4">
        <v>92.831325531009995</v>
      </c>
      <c r="C26">
        <v>25.612166459613089</v>
      </c>
      <c r="E26">
        <f t="shared" si="0"/>
        <v>1.8711376190180259E-2</v>
      </c>
      <c r="F26">
        <f t="shared" si="0"/>
        <v>1.0244866583845236E-2</v>
      </c>
      <c r="G26">
        <f t="shared" si="0"/>
        <v>8.4665096063350244E-3</v>
      </c>
    </row>
    <row r="27" spans="1:7" x14ac:dyDescent="0.25">
      <c r="A27" s="4" t="s">
        <v>74</v>
      </c>
      <c r="B27" s="4">
        <v>46.135580539700001</v>
      </c>
      <c r="C27">
        <v>12.174542001682159</v>
      </c>
      <c r="E27">
        <f t="shared" si="0"/>
        <v>1.6098191926805294E-2</v>
      </c>
      <c r="F27">
        <f t="shared" si="0"/>
        <v>4.8698168006728638E-3</v>
      </c>
      <c r="G27">
        <f t="shared" si="0"/>
        <v>1.122837512613243E-2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B29" sqref="B29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133.48261117934351</v>
      </c>
    </row>
    <row r="2" spans="1:7" x14ac:dyDescent="0.25">
      <c r="A2">
        <v>80</v>
      </c>
      <c r="B2">
        <v>66.208231449123488</v>
      </c>
    </row>
    <row r="3" spans="1:7" x14ac:dyDescent="0.25">
      <c r="A3">
        <v>40</v>
      </c>
      <c r="B3">
        <v>35.0858926773085</v>
      </c>
    </row>
    <row r="4" spans="1:7" x14ac:dyDescent="0.25">
      <c r="A4">
        <v>20</v>
      </c>
      <c r="B4">
        <v>24.730750918393504</v>
      </c>
    </row>
    <row r="5" spans="1:7" x14ac:dyDescent="0.25">
      <c r="A5">
        <v>10</v>
      </c>
      <c r="B5">
        <v>15.6370580196385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6.0429155826564998</v>
      </c>
    </row>
    <row r="9" spans="1:7" x14ac:dyDescent="0.25">
      <c r="A9" t="s">
        <v>11</v>
      </c>
      <c r="B9">
        <v>0.84189999999999998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75</v>
      </c>
      <c r="B17" s="4">
        <v>26.799231767654</v>
      </c>
      <c r="C17">
        <v>24.654134915070081</v>
      </c>
      <c r="E17">
        <f>C17</f>
        <v>24.654134915070081</v>
      </c>
      <c r="F17">
        <f>C23</f>
        <v>16.761953211383183</v>
      </c>
      <c r="G17">
        <f>E17-F17</f>
        <v>7.892181703686898</v>
      </c>
    </row>
    <row r="18" spans="1:7" x14ac:dyDescent="0.25">
      <c r="A18" s="4" t="s">
        <v>76</v>
      </c>
      <c r="B18" s="4">
        <v>19.425952434540001</v>
      </c>
      <c r="C18">
        <v>15.896230967910085</v>
      </c>
      <c r="E18">
        <f>C18</f>
        <v>15.896230967910085</v>
      </c>
      <c r="F18">
        <f>C24</f>
        <v>9.2498635095955581</v>
      </c>
      <c r="G18">
        <f>E18-F18</f>
        <v>6.6463674583145274</v>
      </c>
    </row>
    <row r="19" spans="1:7" x14ac:dyDescent="0.25">
      <c r="A19" s="4" t="s">
        <v>77</v>
      </c>
      <c r="B19" s="4">
        <v>26.707190275190001</v>
      </c>
      <c r="C19">
        <v>24.544808994575963</v>
      </c>
      <c r="E19">
        <f>C19</f>
        <v>24.544808994575963</v>
      </c>
      <c r="F19">
        <f>C25</f>
        <v>13.820511072233639</v>
      </c>
      <c r="G19">
        <f>E19-F19</f>
        <v>10.724297922342323</v>
      </c>
    </row>
    <row r="20" spans="1:7" x14ac:dyDescent="0.25">
      <c r="A20" s="4" t="s">
        <v>78</v>
      </c>
      <c r="B20" s="4">
        <v>27.74342894554</v>
      </c>
      <c r="C20">
        <v>25.775642431266775</v>
      </c>
      <c r="E20">
        <f>C20</f>
        <v>25.775642431266775</v>
      </c>
      <c r="F20">
        <f>C26</f>
        <v>19.470952103436868</v>
      </c>
      <c r="G20">
        <f>E20-F20</f>
        <v>6.3046903278299062</v>
      </c>
    </row>
    <row r="21" spans="1:7" x14ac:dyDescent="0.25">
      <c r="A21" s="4" t="s">
        <v>79</v>
      </c>
      <c r="B21" s="4">
        <v>29.332894086834997</v>
      </c>
      <c r="C21">
        <v>27.663592474377598</v>
      </c>
      <c r="E21">
        <f>C21</f>
        <v>27.663592474377598</v>
      </c>
      <c r="F21">
        <f>C27</f>
        <v>9.9234122790515507</v>
      </c>
      <c r="G21">
        <f>E21-F21</f>
        <v>17.740180195326047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75</v>
      </c>
      <c r="B23" s="4">
        <v>20.154803991320001</v>
      </c>
      <c r="C23">
        <v>16.761953211383183</v>
      </c>
      <c r="E23">
        <f t="shared" ref="E23:G27" si="0">E17/2500</f>
        <v>9.8616539660280316E-3</v>
      </c>
      <c r="F23">
        <f t="shared" si="0"/>
        <v>6.7047812845532732E-3</v>
      </c>
      <c r="G23">
        <f t="shared" si="0"/>
        <v>3.1568726814747592E-3</v>
      </c>
    </row>
    <row r="24" spans="1:7" x14ac:dyDescent="0.25">
      <c r="A24" s="4" t="s">
        <v>76</v>
      </c>
      <c r="B24" s="4">
        <v>13.830375671384999</v>
      </c>
      <c r="C24">
        <v>9.2498635095955581</v>
      </c>
      <c r="E24">
        <f t="shared" si="0"/>
        <v>6.3584923871640338E-3</v>
      </c>
      <c r="F24">
        <f t="shared" si="0"/>
        <v>3.6999454038382233E-3</v>
      </c>
      <c r="G24">
        <f t="shared" si="0"/>
        <v>2.6585469833258109E-3</v>
      </c>
    </row>
    <row r="25" spans="1:7" x14ac:dyDescent="0.25">
      <c r="A25" s="4" t="s">
        <v>77</v>
      </c>
      <c r="B25" s="4">
        <v>17.67840385437</v>
      </c>
      <c r="C25">
        <v>13.820511072233639</v>
      </c>
      <c r="E25">
        <f t="shared" si="0"/>
        <v>9.8179235978303851E-3</v>
      </c>
      <c r="F25">
        <f t="shared" si="0"/>
        <v>5.5282044288934556E-3</v>
      </c>
      <c r="G25">
        <f t="shared" si="0"/>
        <v>4.2897191689369295E-3</v>
      </c>
    </row>
    <row r="26" spans="1:7" x14ac:dyDescent="0.25">
      <c r="A26" s="4" t="s">
        <v>78</v>
      </c>
      <c r="B26" s="4">
        <v>22.435510158540001</v>
      </c>
      <c r="C26">
        <v>19.470952103436868</v>
      </c>
      <c r="E26">
        <f t="shared" si="0"/>
        <v>1.0310256972506709E-2</v>
      </c>
      <c r="F26">
        <f t="shared" si="0"/>
        <v>7.7883808413747478E-3</v>
      </c>
      <c r="G26">
        <f t="shared" si="0"/>
        <v>2.5218761311319626E-3</v>
      </c>
    </row>
    <row r="27" spans="1:7" x14ac:dyDescent="0.25">
      <c r="A27" s="4" t="s">
        <v>79</v>
      </c>
      <c r="B27" s="4">
        <v>14.397436380389999</v>
      </c>
      <c r="C27">
        <v>9.9234122790515507</v>
      </c>
      <c r="E27">
        <f t="shared" si="0"/>
        <v>1.1065436989751039E-2</v>
      </c>
      <c r="F27">
        <f t="shared" si="0"/>
        <v>3.9693649116206205E-3</v>
      </c>
      <c r="G27">
        <f t="shared" si="0"/>
        <v>7.0960720781304189E-3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D28" sqref="D28"/>
    </sheetView>
  </sheetViews>
  <sheetFormatPr defaultColWidth="11" defaultRowHeight="15.75" x14ac:dyDescent="0.25"/>
  <cols>
    <col min="2" max="2" width="20.375" bestFit="1" customWidth="1"/>
  </cols>
  <sheetData>
    <row r="1" spans="1:7" x14ac:dyDescent="0.25">
      <c r="A1">
        <v>160</v>
      </c>
      <c r="B1">
        <v>241.77935421467652</v>
      </c>
    </row>
    <row r="2" spans="1:7" x14ac:dyDescent="0.25">
      <c r="A2">
        <v>80</v>
      </c>
      <c r="B2">
        <v>94.050872325876497</v>
      </c>
    </row>
    <row r="3" spans="1:7" x14ac:dyDescent="0.25">
      <c r="A3">
        <v>40</v>
      </c>
      <c r="B3">
        <v>44.309109449386497</v>
      </c>
    </row>
    <row r="4" spans="1:7" x14ac:dyDescent="0.25">
      <c r="A4">
        <v>20</v>
      </c>
      <c r="B4">
        <v>26.285088062286498</v>
      </c>
    </row>
    <row r="5" spans="1:7" x14ac:dyDescent="0.25">
      <c r="A5">
        <v>10</v>
      </c>
      <c r="B5">
        <v>8.6360514163964996</v>
      </c>
    </row>
    <row r="6" spans="1:7" x14ac:dyDescent="0.25">
      <c r="A6">
        <v>0</v>
      </c>
      <c r="B6">
        <v>0</v>
      </c>
    </row>
    <row r="8" spans="1:7" x14ac:dyDescent="0.25">
      <c r="A8" t="s">
        <v>10</v>
      </c>
      <c r="B8">
        <v>7.3679924011234998</v>
      </c>
    </row>
    <row r="9" spans="1:7" x14ac:dyDescent="0.25">
      <c r="A9" t="s">
        <v>11</v>
      </c>
      <c r="B9">
        <v>1.425</v>
      </c>
    </row>
    <row r="16" spans="1:7" x14ac:dyDescent="0.25">
      <c r="A16" s="11" t="s">
        <v>2</v>
      </c>
      <c r="B16" s="4" t="s">
        <v>1</v>
      </c>
      <c r="C16" t="s">
        <v>3</v>
      </c>
      <c r="E16" t="s">
        <v>4</v>
      </c>
      <c r="F16" t="s">
        <v>5</v>
      </c>
      <c r="G16" t="s">
        <v>6</v>
      </c>
    </row>
    <row r="17" spans="1:7" x14ac:dyDescent="0.25">
      <c r="A17" s="4" t="s">
        <v>80</v>
      </c>
      <c r="B17" s="4">
        <v>35.378536581995</v>
      </c>
      <c r="C17">
        <v>39.313044464381051</v>
      </c>
      <c r="E17">
        <f>C17</f>
        <v>39.313044464381051</v>
      </c>
      <c r="F17">
        <f>C23</f>
        <v>34.120819024871224</v>
      </c>
      <c r="G17">
        <f>E17-F17</f>
        <v>5.1922254395098264</v>
      </c>
    </row>
    <row r="18" spans="1:7" x14ac:dyDescent="0.25">
      <c r="A18" s="4" t="s">
        <v>81</v>
      </c>
      <c r="B18" s="4">
        <v>54.185801744460001</v>
      </c>
      <c r="C18">
        <v>65.709206095910872</v>
      </c>
      <c r="E18">
        <f>C18</f>
        <v>65.709206095910872</v>
      </c>
      <c r="F18">
        <f>C24</f>
        <v>21.422319244916839</v>
      </c>
      <c r="G18">
        <f>E18-F18</f>
        <v>44.286886850994037</v>
      </c>
    </row>
    <row r="19" spans="1:7" x14ac:dyDescent="0.25">
      <c r="A19" s="4" t="s">
        <v>82</v>
      </c>
      <c r="B19" s="4">
        <v>62.143480777739995</v>
      </c>
      <c r="C19">
        <v>76.877878423321391</v>
      </c>
      <c r="E19">
        <f>C19</f>
        <v>76.877878423321391</v>
      </c>
      <c r="F19">
        <f>C25</f>
        <v>26.766751941881751</v>
      </c>
      <c r="G19">
        <f>E19-F19</f>
        <v>50.111126481439641</v>
      </c>
    </row>
    <row r="20" spans="1:7" x14ac:dyDescent="0.25">
      <c r="A20" s="4" t="s">
        <v>83</v>
      </c>
      <c r="B20" s="4">
        <v>85.039842128754998</v>
      </c>
      <c r="C20">
        <v>109.01312242474596</v>
      </c>
      <c r="E20">
        <f>C20</f>
        <v>109.01312242474596</v>
      </c>
      <c r="F20">
        <f>C26</f>
        <v>21.591560882432631</v>
      </c>
      <c r="G20">
        <f>E20-F20</f>
        <v>87.421561542313327</v>
      </c>
    </row>
    <row r="21" spans="1:7" x14ac:dyDescent="0.25">
      <c r="A21" s="4" t="s">
        <v>84</v>
      </c>
      <c r="B21" s="4">
        <v>85.234182270049999</v>
      </c>
      <c r="C21">
        <v>109.28588051779157</v>
      </c>
      <c r="E21">
        <f>C21</f>
        <v>109.28588051779157</v>
      </c>
      <c r="F21">
        <f>C27</f>
        <v>36.19600597180807</v>
      </c>
      <c r="G21">
        <f>E21-F21</f>
        <v>73.089874545983491</v>
      </c>
    </row>
    <row r="22" spans="1:7" x14ac:dyDescent="0.25">
      <c r="A22" s="11" t="s">
        <v>0</v>
      </c>
      <c r="B22" s="4"/>
      <c r="E22" t="s">
        <v>8</v>
      </c>
      <c r="F22" t="s">
        <v>7</v>
      </c>
      <c r="G22" t="s">
        <v>9</v>
      </c>
    </row>
    <row r="23" spans="1:7" x14ac:dyDescent="0.25">
      <c r="A23" s="4" t="s">
        <v>80</v>
      </c>
      <c r="B23" s="4">
        <v>55.990159511564997</v>
      </c>
      <c r="C23">
        <v>34.120819024871224</v>
      </c>
      <c r="E23">
        <f>E17/5000</f>
        <v>7.8626088928762106E-3</v>
      </c>
      <c r="F23">
        <f t="shared" ref="F23:G23" si="0">F17/5000</f>
        <v>6.8241638049742447E-3</v>
      </c>
      <c r="G23">
        <f t="shared" si="0"/>
        <v>1.0384450879019653E-3</v>
      </c>
    </row>
    <row r="24" spans="1:7" x14ac:dyDescent="0.25">
      <c r="A24" s="4" t="s">
        <v>81</v>
      </c>
      <c r="B24" s="4">
        <v>37.89479732513</v>
      </c>
      <c r="C24">
        <v>21.422319244916839</v>
      </c>
      <c r="E24">
        <f t="shared" ref="E24:G27" si="1">E18/5000</f>
        <v>1.3141841219182174E-2</v>
      </c>
      <c r="F24">
        <f t="shared" si="1"/>
        <v>4.2844638489833676E-3</v>
      </c>
      <c r="G24">
        <f t="shared" si="1"/>
        <v>8.857377370198807E-3</v>
      </c>
    </row>
    <row r="25" spans="1:7" x14ac:dyDescent="0.25">
      <c r="A25" s="4" t="s">
        <v>82</v>
      </c>
      <c r="B25" s="4">
        <v>45.510613918304998</v>
      </c>
      <c r="C25">
        <v>26.766751941881751</v>
      </c>
      <c r="E25">
        <f t="shared" si="1"/>
        <v>1.5375575684664279E-2</v>
      </c>
      <c r="F25">
        <f t="shared" si="1"/>
        <v>5.35335038837635E-3</v>
      </c>
      <c r="G25">
        <f t="shared" si="1"/>
        <v>1.0022225296287927E-2</v>
      </c>
    </row>
    <row r="26" spans="1:7" x14ac:dyDescent="0.25">
      <c r="A26" s="4" t="s">
        <v>83</v>
      </c>
      <c r="B26" s="4">
        <v>38.13596665859</v>
      </c>
      <c r="C26">
        <v>21.591560882432631</v>
      </c>
      <c r="E26">
        <f t="shared" si="1"/>
        <v>2.1802624484949192E-2</v>
      </c>
      <c r="F26">
        <f t="shared" si="1"/>
        <v>4.3183121764865263E-3</v>
      </c>
      <c r="G26">
        <f t="shared" si="1"/>
        <v>1.7484312308462667E-2</v>
      </c>
    </row>
    <row r="27" spans="1:7" x14ac:dyDescent="0.25">
      <c r="A27" s="4" t="s">
        <v>84</v>
      </c>
      <c r="B27" s="4">
        <v>58.947300910949998</v>
      </c>
      <c r="C27">
        <v>36.19600597180807</v>
      </c>
      <c r="E27">
        <f t="shared" si="1"/>
        <v>2.1857176103558314E-2</v>
      </c>
      <c r="F27">
        <f t="shared" si="1"/>
        <v>7.2392011943616143E-3</v>
      </c>
      <c r="G27">
        <f t="shared" si="1"/>
        <v>1.4617974909196698E-2</v>
      </c>
    </row>
    <row r="29" spans="1:7" x14ac:dyDescent="0.25">
      <c r="B29" t="s">
        <v>13</v>
      </c>
    </row>
  </sheetData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Nitrite </vt:lpstr>
      <vt:lpstr>Nitrate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Aulak, Kulwant</cp:lastModifiedBy>
  <dcterms:created xsi:type="dcterms:W3CDTF">2017-05-10T15:49:52Z</dcterms:created>
  <dcterms:modified xsi:type="dcterms:W3CDTF">2019-06-11T17:46:10Z</dcterms:modified>
</cp:coreProperties>
</file>