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3405" yWindow="660" windowWidth="19620" windowHeight="15780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K109" i="1" l="1"/>
  <c r="AK110" i="1"/>
  <c r="AK111" i="1"/>
  <c r="AK112" i="1"/>
  <c r="AK113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1" i="1"/>
  <c r="AK132" i="1"/>
  <c r="AK181" i="1"/>
  <c r="AK108" i="1"/>
  <c r="AK179" i="1"/>
  <c r="AK180" i="1"/>
  <c r="AK178" i="1"/>
  <c r="AK163" i="1"/>
  <c r="AK164" i="1"/>
  <c r="AK165" i="1"/>
  <c r="AK166" i="1"/>
  <c r="AK140" i="1"/>
  <c r="AK162" i="1"/>
  <c r="AK168" i="1"/>
  <c r="AK169" i="1"/>
  <c r="AK170" i="1"/>
  <c r="AK171" i="1"/>
  <c r="AK172" i="1"/>
  <c r="AK173" i="1"/>
  <c r="AK174" i="1"/>
  <c r="AK175" i="1"/>
  <c r="AK176" i="1"/>
  <c r="AK177" i="1"/>
  <c r="AK167" i="1"/>
  <c r="AK85" i="1"/>
  <c r="AK86" i="1"/>
  <c r="AK105" i="1"/>
  <c r="AK106" i="1"/>
  <c r="AK107" i="1"/>
  <c r="AK87" i="1"/>
  <c r="AK142" i="1"/>
  <c r="AK143" i="1"/>
  <c r="AK144" i="1"/>
  <c r="AK95" i="1"/>
  <c r="AK76" i="1"/>
  <c r="AK65" i="1"/>
  <c r="AK66" i="1"/>
  <c r="AK77" i="1"/>
  <c r="AK96" i="1"/>
  <c r="AK78" i="1"/>
  <c r="AK134" i="1"/>
  <c r="AK135" i="1"/>
  <c r="AK97" i="1"/>
  <c r="AK98" i="1"/>
  <c r="AK67" i="1"/>
  <c r="AK99" i="1"/>
  <c r="AK136" i="1"/>
  <c r="AK68" i="1"/>
  <c r="AK79" i="1"/>
  <c r="AK100" i="1"/>
  <c r="AK69" i="1"/>
  <c r="AK70" i="1"/>
  <c r="AK80" i="1"/>
  <c r="AK81" i="1"/>
  <c r="AK82" i="1"/>
  <c r="AK71" i="1"/>
  <c r="AK83" i="1"/>
  <c r="AK101" i="1"/>
  <c r="AK141" i="1"/>
  <c r="AK72" i="1"/>
  <c r="AK102" i="1"/>
  <c r="AK103" i="1"/>
  <c r="AK104" i="1"/>
  <c r="AK84" i="1"/>
  <c r="AK89" i="1"/>
  <c r="AK90" i="1"/>
  <c r="AK133" i="1"/>
  <c r="AK73" i="1"/>
  <c r="AK74" i="1"/>
  <c r="AK91" i="1"/>
  <c r="AK92" i="1"/>
  <c r="AK75" i="1"/>
  <c r="AK93" i="1"/>
  <c r="AK94" i="1"/>
  <c r="AK88" i="1"/>
  <c r="AK146" i="1"/>
  <c r="AK147" i="1"/>
  <c r="AK148" i="1"/>
  <c r="AK149" i="1"/>
  <c r="AK150" i="1"/>
  <c r="AK151" i="1"/>
  <c r="AK152" i="1"/>
  <c r="AK153" i="1"/>
  <c r="AK154" i="1"/>
  <c r="AK155" i="1"/>
  <c r="AK156" i="1"/>
  <c r="AK157" i="1"/>
  <c r="AK158" i="1"/>
  <c r="AK159" i="1"/>
  <c r="AK160" i="1"/>
  <c r="AK161" i="1"/>
  <c r="AK137" i="1"/>
  <c r="AK138" i="1"/>
  <c r="AK139" i="1"/>
  <c r="AK145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1" i="1"/>
  <c r="AJ132" i="1"/>
  <c r="AJ181" i="1"/>
  <c r="AJ108" i="1"/>
  <c r="AJ179" i="1"/>
  <c r="AJ180" i="1"/>
  <c r="AJ178" i="1"/>
  <c r="AJ177" i="1"/>
  <c r="AJ176" i="1"/>
  <c r="AJ168" i="1"/>
  <c r="AJ169" i="1"/>
  <c r="AJ170" i="1"/>
  <c r="AJ171" i="1"/>
  <c r="AJ172" i="1"/>
  <c r="AJ173" i="1"/>
  <c r="AJ174" i="1"/>
  <c r="AJ175" i="1"/>
  <c r="AJ167" i="1"/>
  <c r="AJ80" i="1"/>
  <c r="AJ81" i="1"/>
  <c r="AJ82" i="1"/>
  <c r="AJ71" i="1"/>
  <c r="AJ83" i="1"/>
  <c r="AJ101" i="1"/>
  <c r="AJ141" i="1"/>
  <c r="AJ72" i="1"/>
  <c r="AJ102" i="1"/>
  <c r="AJ103" i="1"/>
  <c r="AJ104" i="1"/>
  <c r="AJ84" i="1"/>
  <c r="AJ85" i="1"/>
  <c r="AJ86" i="1"/>
  <c r="AJ105" i="1"/>
  <c r="AJ106" i="1"/>
  <c r="AJ107" i="1"/>
  <c r="AJ87" i="1"/>
  <c r="AJ142" i="1"/>
  <c r="AJ143" i="1"/>
  <c r="AJ144" i="1"/>
  <c r="AJ93" i="1"/>
  <c r="AJ94" i="1"/>
  <c r="AJ95" i="1"/>
  <c r="AJ76" i="1"/>
  <c r="AJ65" i="1"/>
  <c r="AJ66" i="1"/>
  <c r="AJ77" i="1"/>
  <c r="AJ96" i="1"/>
  <c r="AJ78" i="1"/>
  <c r="AJ134" i="1"/>
  <c r="AJ135" i="1"/>
  <c r="AJ97" i="1"/>
  <c r="AJ98" i="1"/>
  <c r="AJ67" i="1"/>
  <c r="AJ99" i="1"/>
  <c r="AJ136" i="1"/>
  <c r="AJ68" i="1"/>
  <c r="AJ79" i="1"/>
  <c r="AJ100" i="1"/>
  <c r="AJ69" i="1"/>
  <c r="AJ70" i="1"/>
  <c r="AJ89" i="1"/>
  <c r="AJ90" i="1"/>
  <c r="AJ133" i="1"/>
  <c r="AJ73" i="1"/>
  <c r="AJ74" i="1"/>
  <c r="AJ91" i="1"/>
  <c r="AJ92" i="1"/>
  <c r="AJ75" i="1"/>
  <c r="AJ88" i="1"/>
  <c r="AJ163" i="1"/>
  <c r="AJ164" i="1"/>
  <c r="AJ165" i="1"/>
  <c r="AJ166" i="1"/>
  <c r="AJ140" i="1"/>
  <c r="AJ162" i="1"/>
  <c r="AJ161" i="1"/>
  <c r="AJ137" i="1"/>
  <c r="AJ138" i="1"/>
  <c r="AJ139" i="1"/>
  <c r="AJ146" i="1"/>
  <c r="AJ147" i="1"/>
  <c r="AJ148" i="1"/>
  <c r="AJ149" i="1"/>
  <c r="AJ150" i="1"/>
  <c r="AJ151" i="1"/>
  <c r="AJ152" i="1"/>
  <c r="AJ153" i="1"/>
  <c r="AJ154" i="1"/>
  <c r="AJ155" i="1"/>
  <c r="AJ156" i="1"/>
  <c r="AJ157" i="1"/>
  <c r="AJ158" i="1"/>
  <c r="AJ159" i="1"/>
  <c r="AJ160" i="1"/>
  <c r="AJ145" i="1"/>
  <c r="AJ34" i="1"/>
  <c r="AP34" i="1"/>
  <c r="AK34" i="1"/>
  <c r="AP27" i="1"/>
  <c r="AK27" i="1"/>
  <c r="AJ27" i="1"/>
  <c r="AP13" i="1"/>
  <c r="AK13" i="1"/>
  <c r="AJ13" i="1"/>
  <c r="AP26" i="1"/>
  <c r="AK26" i="1"/>
  <c r="AJ26" i="1"/>
  <c r="AP12" i="1"/>
  <c r="AK12" i="1"/>
  <c r="AJ12" i="1"/>
  <c r="AP25" i="1"/>
  <c r="AK25" i="1"/>
  <c r="AJ25" i="1"/>
  <c r="AP24" i="1"/>
  <c r="AK24" i="1"/>
  <c r="AJ24" i="1"/>
  <c r="AP23" i="1"/>
  <c r="AK23" i="1"/>
  <c r="AJ23" i="1"/>
  <c r="AP31" i="1"/>
  <c r="AK31" i="1"/>
  <c r="AJ31" i="1"/>
  <c r="AP30" i="1"/>
  <c r="AK30" i="1"/>
  <c r="AJ30" i="1"/>
  <c r="AP29" i="1"/>
  <c r="AK29" i="1"/>
  <c r="AJ29" i="1"/>
  <c r="AP22" i="1"/>
  <c r="AK22" i="1"/>
  <c r="AJ22" i="1"/>
  <c r="AP57" i="1"/>
  <c r="AK57" i="1"/>
  <c r="AJ57" i="1"/>
  <c r="AP56" i="1"/>
  <c r="AK56" i="1"/>
  <c r="AJ56" i="1"/>
  <c r="AP11" i="1"/>
  <c r="AK11" i="1"/>
  <c r="AJ11" i="1"/>
  <c r="AP55" i="1"/>
  <c r="AK55" i="1"/>
  <c r="AJ55" i="1"/>
  <c r="AP10" i="1"/>
  <c r="AK10" i="1"/>
  <c r="AJ10" i="1"/>
  <c r="AP54" i="1"/>
  <c r="AK54" i="1"/>
  <c r="AJ54" i="1"/>
  <c r="AP21" i="1"/>
  <c r="AK21" i="1"/>
  <c r="AJ21" i="1"/>
  <c r="AP53" i="1"/>
  <c r="AK53" i="1"/>
  <c r="AJ53" i="1"/>
  <c r="AP9" i="1"/>
  <c r="AK9" i="1"/>
  <c r="AJ9" i="1"/>
  <c r="AP8" i="1"/>
  <c r="AK8" i="1"/>
  <c r="AJ8" i="1"/>
  <c r="AP52" i="1"/>
  <c r="AK52" i="1"/>
  <c r="AJ52" i="1"/>
  <c r="AP51" i="1"/>
  <c r="AK51" i="1"/>
  <c r="AJ51" i="1"/>
  <c r="AP50" i="1"/>
  <c r="AK50" i="1"/>
  <c r="AJ50" i="1"/>
  <c r="AP49" i="1"/>
  <c r="AK49" i="1"/>
  <c r="AJ49" i="1"/>
  <c r="AP48" i="1"/>
  <c r="AK48" i="1"/>
  <c r="AJ48" i="1"/>
  <c r="AP47" i="1"/>
  <c r="AK47" i="1"/>
  <c r="AJ47" i="1"/>
  <c r="AP46" i="1"/>
  <c r="AK46" i="1"/>
  <c r="AJ46" i="1"/>
  <c r="AP20" i="1"/>
  <c r="AK20" i="1"/>
  <c r="AJ20" i="1"/>
  <c r="AP19" i="1"/>
  <c r="AK19" i="1"/>
  <c r="AJ19" i="1"/>
  <c r="AP18" i="1"/>
  <c r="AK18" i="1"/>
  <c r="AJ18" i="1"/>
  <c r="AP45" i="1"/>
  <c r="AK45" i="1"/>
  <c r="AJ45" i="1"/>
  <c r="AP44" i="1"/>
  <c r="AK44" i="1"/>
  <c r="AJ44" i="1"/>
  <c r="AP17" i="1"/>
  <c r="AK17" i="1"/>
  <c r="AJ17" i="1"/>
  <c r="AP33" i="1"/>
  <c r="AK33" i="1"/>
  <c r="AJ33" i="1"/>
  <c r="AP43" i="1"/>
  <c r="AK43" i="1"/>
  <c r="AJ43" i="1"/>
  <c r="AP16" i="1"/>
  <c r="AK16" i="1"/>
  <c r="AJ16" i="1"/>
  <c r="AP42" i="1"/>
  <c r="AK42" i="1"/>
  <c r="AJ42" i="1"/>
  <c r="AP32" i="1"/>
  <c r="AK32" i="1"/>
  <c r="AJ32" i="1"/>
  <c r="AP41" i="1"/>
  <c r="AK41" i="1"/>
  <c r="AJ41" i="1"/>
  <c r="AP40" i="1"/>
  <c r="AK40" i="1"/>
  <c r="AJ40" i="1"/>
  <c r="AP39" i="1"/>
  <c r="AK39" i="1"/>
  <c r="AJ39" i="1"/>
  <c r="AP38" i="1"/>
  <c r="AK38" i="1"/>
  <c r="AJ38" i="1"/>
  <c r="AP7" i="1"/>
  <c r="AK7" i="1"/>
  <c r="AJ7" i="1"/>
  <c r="AP15" i="1"/>
  <c r="AK15" i="1"/>
  <c r="AJ15" i="1"/>
  <c r="AP37" i="1"/>
  <c r="AK37" i="1"/>
  <c r="AJ37" i="1"/>
  <c r="AP14" i="1"/>
  <c r="AK14" i="1"/>
  <c r="AJ14" i="1"/>
  <c r="AP36" i="1"/>
  <c r="AK36" i="1"/>
  <c r="AJ36" i="1"/>
  <c r="AP6" i="1"/>
  <c r="AK6" i="1"/>
  <c r="AJ6" i="1"/>
  <c r="AP5" i="1"/>
  <c r="AK5" i="1"/>
  <c r="AJ5" i="1"/>
  <c r="AP4" i="1"/>
  <c r="AK4" i="1"/>
  <c r="AJ4" i="1"/>
  <c r="AP35" i="1"/>
  <c r="AK35" i="1"/>
  <c r="AJ35" i="1"/>
  <c r="AP64" i="1"/>
  <c r="AK64" i="1"/>
  <c r="AJ64" i="1"/>
  <c r="AP63" i="1"/>
  <c r="AK63" i="1"/>
  <c r="AJ63" i="1"/>
  <c r="AP62" i="1"/>
  <c r="AK62" i="1"/>
  <c r="AJ62" i="1"/>
  <c r="AP61" i="1"/>
  <c r="AK61" i="1"/>
  <c r="AJ61" i="1"/>
  <c r="AP60" i="1"/>
  <c r="AK60" i="1"/>
  <c r="AJ60" i="1"/>
  <c r="AP59" i="1"/>
  <c r="AK59" i="1"/>
  <c r="AJ59" i="1"/>
  <c r="AP28" i="1"/>
  <c r="AK28" i="1"/>
  <c r="AJ28" i="1"/>
  <c r="AP58" i="1"/>
  <c r="AK58" i="1"/>
  <c r="AJ58" i="1"/>
  <c r="AA131" i="1"/>
  <c r="AA130" i="1"/>
  <c r="AA129" i="1"/>
  <c r="AA128" i="1"/>
  <c r="AA127" i="1"/>
  <c r="AA126" i="1"/>
  <c r="AA125" i="1"/>
  <c r="AA124" i="1"/>
  <c r="AA123" i="1"/>
  <c r="AA122" i="1"/>
  <c r="AA121" i="1"/>
  <c r="P112" i="1"/>
  <c r="P111" i="1"/>
  <c r="P110" i="1"/>
  <c r="P109" i="1"/>
  <c r="P108" i="1"/>
  <c r="AA180" i="1"/>
  <c r="AA179" i="1"/>
  <c r="AA178" i="1"/>
  <c r="AA177" i="1"/>
  <c r="AA176" i="1"/>
  <c r="AA175" i="1"/>
  <c r="AA174" i="1"/>
  <c r="AA173" i="1"/>
  <c r="AA172" i="1"/>
  <c r="AA171" i="1"/>
  <c r="AA170" i="1"/>
  <c r="P170" i="1"/>
  <c r="AA169" i="1"/>
  <c r="AA168" i="1"/>
  <c r="P168" i="1"/>
  <c r="AA144" i="1"/>
  <c r="AA87" i="1"/>
  <c r="AA85" i="1"/>
  <c r="AA104" i="1"/>
  <c r="AA103" i="1"/>
  <c r="AA141" i="1"/>
  <c r="AA71" i="1"/>
  <c r="AA82" i="1"/>
  <c r="AA81" i="1"/>
  <c r="AA69" i="1"/>
  <c r="AA67" i="1"/>
  <c r="AA98" i="1"/>
  <c r="AA97" i="1"/>
  <c r="AA134" i="1"/>
  <c r="AA96" i="1"/>
  <c r="AA77" i="1"/>
  <c r="AA66" i="1"/>
  <c r="AA65" i="1"/>
  <c r="AA94" i="1"/>
  <c r="AA93" i="1"/>
  <c r="AA91" i="1"/>
  <c r="AA73" i="1"/>
  <c r="AA140" i="1"/>
  <c r="AA166" i="1"/>
  <c r="AA165" i="1"/>
  <c r="AA164" i="1"/>
  <c r="AA163" i="1"/>
  <c r="AA162" i="1"/>
  <c r="AA137" i="1"/>
  <c r="AA161" i="1"/>
  <c r="AA160" i="1"/>
  <c r="AA158" i="1"/>
  <c r="AA157" i="1"/>
  <c r="AA156" i="1"/>
  <c r="AA154" i="1"/>
  <c r="AA153" i="1"/>
  <c r="AA152" i="1"/>
  <c r="AA151" i="1"/>
  <c r="AA150" i="1"/>
  <c r="AA149" i="1"/>
  <c r="AA148" i="1"/>
  <c r="AA147" i="1"/>
  <c r="AA146" i="1"/>
  <c r="AA145" i="1"/>
  <c r="AA34" i="1"/>
  <c r="AA27" i="1"/>
  <c r="AA13" i="1"/>
  <c r="AA12" i="1"/>
  <c r="AA25" i="1"/>
  <c r="AA22" i="1"/>
  <c r="AA57" i="1"/>
  <c r="AA56" i="1"/>
  <c r="AA11" i="1"/>
  <c r="AA55" i="1"/>
  <c r="AA10" i="1"/>
  <c r="AA54" i="1"/>
  <c r="AA21" i="1"/>
  <c r="AA53" i="1"/>
  <c r="AA9" i="1"/>
  <c r="AA8" i="1"/>
  <c r="AA52" i="1"/>
  <c r="AA51" i="1"/>
  <c r="AA50" i="1"/>
  <c r="AA49" i="1"/>
  <c r="AA48" i="1"/>
  <c r="AA47" i="1"/>
  <c r="AA46" i="1"/>
  <c r="AA64" i="1"/>
  <c r="AA63" i="1"/>
  <c r="AA62" i="1"/>
  <c r="AA61" i="1"/>
  <c r="AA60" i="1"/>
  <c r="AA59" i="1"/>
  <c r="AA28" i="1"/>
</calcChain>
</file>

<file path=xl/sharedStrings.xml><?xml version="1.0" encoding="utf-8"?>
<sst xmlns="http://schemas.openxmlformats.org/spreadsheetml/2006/main" count="6030" uniqueCount="724">
  <si>
    <t>chromosome_name</t>
  </si>
  <si>
    <t>start</t>
  </si>
  <si>
    <t>stop</t>
  </si>
  <si>
    <t>reference</t>
  </si>
  <si>
    <t>variant</t>
  </si>
  <si>
    <t>type</t>
  </si>
  <si>
    <t>gene_name</t>
  </si>
  <si>
    <t>transcript_name</t>
  </si>
  <si>
    <t>transcript_species</t>
  </si>
  <si>
    <t>transcript_source</t>
  </si>
  <si>
    <t>transcript_version</t>
  </si>
  <si>
    <t>strand</t>
  </si>
  <si>
    <t>transcript_status</t>
  </si>
  <si>
    <t>trv_type</t>
  </si>
  <si>
    <t>c_position</t>
  </si>
  <si>
    <t>c_position_fixed</t>
  </si>
  <si>
    <t>amino_acid_change</t>
  </si>
  <si>
    <t>ucsc_cons</t>
  </si>
  <si>
    <t>domain</t>
  </si>
  <si>
    <t>all_domains</t>
  </si>
  <si>
    <t>deletion_substructures</t>
  </si>
  <si>
    <t>transcript_error</t>
  </si>
  <si>
    <t>default_gene_name</t>
  </si>
  <si>
    <t>gene_name_source</t>
  </si>
  <si>
    <t>ensembl_gene_id</t>
  </si>
  <si>
    <t>Sample</t>
  </si>
  <si>
    <t>total_coverage</t>
  </si>
  <si>
    <t>Tumor_ref_count</t>
  </si>
  <si>
    <t>Tumor_var_count</t>
  </si>
  <si>
    <t>Tumor_VAF</t>
  </si>
  <si>
    <t>FilterCall</t>
  </si>
  <si>
    <t>Prob</t>
  </si>
  <si>
    <t>LLR</t>
  </si>
  <si>
    <t>ExAC_adj_AF</t>
  </si>
  <si>
    <t>Source</t>
  </si>
  <si>
    <t>AAAGCAG</t>
  </si>
  <si>
    <t>-</t>
  </si>
  <si>
    <t>DEL</t>
  </si>
  <si>
    <t>ATM</t>
  </si>
  <si>
    <t>ENST00000278616</t>
  </si>
  <si>
    <t>human</t>
  </si>
  <si>
    <t>ensembl</t>
  </si>
  <si>
    <t>70_37</t>
  </si>
  <si>
    <t>known</t>
  </si>
  <si>
    <t>frame_shift_del</t>
  </si>
  <si>
    <t>c.8059_8065</t>
  </si>
  <si>
    <t>NA</t>
  </si>
  <si>
    <t>K2687fs</t>
  </si>
  <si>
    <t>1.000:1.000:1.000:1.000:1.000:0.999:1.000</t>
  </si>
  <si>
    <t>superfamily_Kinase-like_dom,superfamily_ARM-type_fold</t>
  </si>
  <si>
    <t>pfam_PIK-rel_kinase_FAT,pfam_PI3/4_kinase_cat_dom,pfam_TAN,pfam_FATC,superfamily_Kinase-like_dom,superfamily_ARM-type_fold,smart_PI3/4_kinase_cat_dom,pfscan_PIK_FAT,pfscan_FATC,pfscan_PI3/4_kinase_cat_dom</t>
  </si>
  <si>
    <t>no_errors</t>
  </si>
  <si>
    <t>HGNC</t>
  </si>
  <si>
    <t>ENSG00000149311</t>
  </si>
  <si>
    <t>H_LV-3027-1316053</t>
  </si>
  <si>
    <t>Somatic</t>
  </si>
  <si>
    <t>TAM</t>
  </si>
  <si>
    <t>C</t>
  </si>
  <si>
    <t>c.1355</t>
  </si>
  <si>
    <t>p.T452fs</t>
  </si>
  <si>
    <t>superfamily_ARM-type_fold</t>
  </si>
  <si>
    <t>H_KU-KP150-KP150</t>
  </si>
  <si>
    <t>POLAR</t>
  </si>
  <si>
    <t>GT</t>
  </si>
  <si>
    <t>c.553_554</t>
  </si>
  <si>
    <t>p.V185fs</t>
  </si>
  <si>
    <t>1.000:1.000</t>
  </si>
  <si>
    <t>NULL</t>
  </si>
  <si>
    <t>H_KU-1218-1218_1D_core</t>
  </si>
  <si>
    <t>MA12</t>
  </si>
  <si>
    <t>AC</t>
  </si>
  <si>
    <t>c.583_584</t>
  </si>
  <si>
    <t>p.T195fs</t>
  </si>
  <si>
    <t>H_KU-734-734_A_a_core</t>
  </si>
  <si>
    <t>TGTT</t>
  </si>
  <si>
    <t>c.2955_2958</t>
  </si>
  <si>
    <t>p.C987fs</t>
  </si>
  <si>
    <t>0.942:1.000:1.000:0.999</t>
  </si>
  <si>
    <t>H_KU-928-928_A_core</t>
  </si>
  <si>
    <t>T</t>
  </si>
  <si>
    <t>c.3165</t>
  </si>
  <si>
    <t>p.S1056fs</t>
  </si>
  <si>
    <t>H_KU-762-762_1__a_core</t>
  </si>
  <si>
    <t>GA</t>
  </si>
  <si>
    <t>c.3194_3195</t>
  </si>
  <si>
    <t>p.G1065fs</t>
  </si>
  <si>
    <t>0.121:0.002</t>
  </si>
  <si>
    <t>H_KU-10640-10640_1B_core</t>
  </si>
  <si>
    <t>A</t>
  </si>
  <si>
    <t>c.7999</t>
  </si>
  <si>
    <t>p.M2667fs</t>
  </si>
  <si>
    <t>H_KU-895-895_B_core</t>
  </si>
  <si>
    <t>G</t>
  </si>
  <si>
    <t>SNP</t>
  </si>
  <si>
    <t>missense</t>
  </si>
  <si>
    <t>c.401</t>
  </si>
  <si>
    <t>G134D</t>
  </si>
  <si>
    <t>pfam_TAN</t>
  </si>
  <si>
    <t>H_LV-3050-1316056</t>
  </si>
  <si>
    <t>c.749</t>
  </si>
  <si>
    <t>R250Q</t>
  </si>
  <si>
    <t>H_KU-162-1316297</t>
  </si>
  <si>
    <t>H_LV-2677-1226977</t>
  </si>
  <si>
    <t>c.1010</t>
  </si>
  <si>
    <t>R337H</t>
  </si>
  <si>
    <t>H_LV-2101-1226915</t>
  </si>
  <si>
    <t>c.1138</t>
  </si>
  <si>
    <t>Y380N</t>
  </si>
  <si>
    <t>H_KU-16866-1320565</t>
  </si>
  <si>
    <t>c.1697</t>
  </si>
  <si>
    <t>V566G</t>
  </si>
  <si>
    <t>H_KU-4236-1316247</t>
  </si>
  <si>
    <t>c.1880</t>
  </si>
  <si>
    <t>F627C</t>
  </si>
  <si>
    <t>H_LV-665-1316370</t>
  </si>
  <si>
    <t>c.2242</t>
  </si>
  <si>
    <t>K748E</t>
  </si>
  <si>
    <t>H_LV-100-1316287</t>
  </si>
  <si>
    <t>c.2396</t>
  </si>
  <si>
    <t>A799V</t>
  </si>
  <si>
    <t>H_KU-16327-1320525</t>
  </si>
  <si>
    <t>c.2689</t>
  </si>
  <si>
    <t>F897I</t>
  </si>
  <si>
    <t>H_KU-1900-1316459</t>
  </si>
  <si>
    <t>c.4549</t>
  </si>
  <si>
    <t>L1517F</t>
  </si>
  <si>
    <t>H_KU-15700-1320480</t>
  </si>
  <si>
    <t>c.5179</t>
  </si>
  <si>
    <t>V1727I</t>
  </si>
  <si>
    <t>H_LV-813-1316384</t>
  </si>
  <si>
    <t>c.5882</t>
  </si>
  <si>
    <t>Y1961C</t>
  </si>
  <si>
    <t>superfamily_ARM-type_fold,pfscan_PIK_FAT</t>
  </si>
  <si>
    <t>H_KU-82-1316285</t>
  </si>
  <si>
    <t>c.6200</t>
  </si>
  <si>
    <t>A2067D</t>
  </si>
  <si>
    <t>H_KU-970-1226809</t>
  </si>
  <si>
    <t>c.6317</t>
  </si>
  <si>
    <t>N2106I</t>
  </si>
  <si>
    <t>pfam_PIK-rel_kinase_FAT,superfamily_ARM-type_fold,pfscan_PIK_FAT</t>
  </si>
  <si>
    <t>H_KU-607-1316360</t>
  </si>
  <si>
    <t>c.7861</t>
  </si>
  <si>
    <t>E2621K</t>
  </si>
  <si>
    <t>H_LV-4702-1315983</t>
  </si>
  <si>
    <t>c.7919</t>
  </si>
  <si>
    <t>T2640I</t>
  </si>
  <si>
    <t>H_KU-4320-1316264</t>
  </si>
  <si>
    <t>c.8293</t>
  </si>
  <si>
    <t>G2765S</t>
  </si>
  <si>
    <t>pfam_PI3/4_kinase_cat_dom,superfamily_Kinase-like_dom,superfamily_ARM-type_fold,smart_PI3/4_kinase_cat_dom,pfscan_PI3/4_kinase_cat_dom</t>
  </si>
  <si>
    <t>H_KU-9955-1316082</t>
  </si>
  <si>
    <t>c.8305</t>
  </si>
  <si>
    <t>W2769R</t>
  </si>
  <si>
    <t>H_LV-216-1316309</t>
  </si>
  <si>
    <t>c.8315</t>
  </si>
  <si>
    <t>G2772E</t>
  </si>
  <si>
    <t>c.8428</t>
  </si>
  <si>
    <t>K2810Q</t>
  </si>
  <si>
    <t>H_KU-4743-1315995</t>
  </si>
  <si>
    <t>c.8678</t>
  </si>
  <si>
    <t>A2893V</t>
  </si>
  <si>
    <t>H_KU-3197-1316071</t>
  </si>
  <si>
    <t>c.8880</t>
  </si>
  <si>
    <t>W2960C</t>
  </si>
  <si>
    <t>H_KU-2013-1320468</t>
  </si>
  <si>
    <t>c.9049</t>
  </si>
  <si>
    <t>L3017V</t>
  </si>
  <si>
    <t>pfscan_PI3/4_kinase_cat_dom</t>
  </si>
  <si>
    <t>H_KU-1956-1226895</t>
  </si>
  <si>
    <t>c.1468</t>
  </si>
  <si>
    <t>p.I490V</t>
  </si>
  <si>
    <t>H_KU-KP1-KP1</t>
  </si>
  <si>
    <t>c.8288</t>
  </si>
  <si>
    <t>p.R2763Q</t>
  </si>
  <si>
    <t>H_KU-KP75-KP75</t>
  </si>
  <si>
    <t>c.202</t>
  </si>
  <si>
    <t>p.I68V</t>
  </si>
  <si>
    <t>H_KU-1028-1028_1_core</t>
  </si>
  <si>
    <t>c.610</t>
  </si>
  <si>
    <t>p.G204R</t>
  </si>
  <si>
    <t>H_KU-270-270_2_core</t>
  </si>
  <si>
    <t>c.1009</t>
  </si>
  <si>
    <t>p.R337C</t>
  </si>
  <si>
    <t>H_KU-720-720_A3_core</t>
  </si>
  <si>
    <t>c.2336</t>
  </si>
  <si>
    <t>p.M779T</t>
  </si>
  <si>
    <t>H_KU-1135-1135_J_core</t>
  </si>
  <si>
    <t>c.4049</t>
  </si>
  <si>
    <t>p.T1350M</t>
  </si>
  <si>
    <t>H_KU-268-268_A3_core</t>
  </si>
  <si>
    <t>c.4066</t>
  </si>
  <si>
    <t>p.N1356D</t>
  </si>
  <si>
    <t>H_KU-1212-1212_A3_core</t>
  </si>
  <si>
    <t>c.4324</t>
  </si>
  <si>
    <t>p.Y1442H</t>
  </si>
  <si>
    <t>H_KU-10611-10611_A12_core</t>
  </si>
  <si>
    <t>c.4916</t>
  </si>
  <si>
    <t>p.P1639L</t>
  </si>
  <si>
    <t>H_KU-768-768_1B_core</t>
  </si>
  <si>
    <t>c.5134</t>
  </si>
  <si>
    <t>p.F1712I</t>
  </si>
  <si>
    <t>c.6116</t>
  </si>
  <si>
    <t>p.E2039V</t>
  </si>
  <si>
    <t>H_KU-1205-1205</t>
  </si>
  <si>
    <t>c.7187</t>
  </si>
  <si>
    <t>p.T2396S</t>
  </si>
  <si>
    <t>H_KU-278-278_A5_core</t>
  </si>
  <si>
    <t>c.7375</t>
  </si>
  <si>
    <t>p.R2459G</t>
  </si>
  <si>
    <t>H_KU-849-849_A_core</t>
  </si>
  <si>
    <t>c.7390</t>
  </si>
  <si>
    <t>p.C2464R</t>
  </si>
  <si>
    <t>H_KU-1029-1029_2_core</t>
  </si>
  <si>
    <t>c.7475</t>
  </si>
  <si>
    <t>p.L2492R</t>
  </si>
  <si>
    <t>H_KU-10701-10701_1B_core</t>
  </si>
  <si>
    <t>p.T2640I</t>
  </si>
  <si>
    <t>H_KU-10712-10712_1D_core</t>
  </si>
  <si>
    <t>c.8683</t>
  </si>
  <si>
    <t>p.E2895Q</t>
  </si>
  <si>
    <t>H_KU-900-900_2_core</t>
  </si>
  <si>
    <t>nonsense</t>
  </si>
  <si>
    <t>c.748</t>
  </si>
  <si>
    <t>R250*</t>
  </si>
  <si>
    <t>H_KU-3251-1316078</t>
  </si>
  <si>
    <t>c.4906</t>
  </si>
  <si>
    <t>Q1636*</t>
  </si>
  <si>
    <t>H_KU-2257-1320493</t>
  </si>
  <si>
    <t>c.7456</t>
  </si>
  <si>
    <t>R2486*</t>
  </si>
  <si>
    <t>H_LV-1909-1316463</t>
  </si>
  <si>
    <t>c.8112</t>
  </si>
  <si>
    <t>C2704*</t>
  </si>
  <si>
    <t>H_KU-2921-1316037</t>
  </si>
  <si>
    <t>c.8482</t>
  </si>
  <si>
    <t>Q2828*</t>
  </si>
  <si>
    <t>H_LV-174-1316298</t>
  </si>
  <si>
    <t>c.1236</t>
  </si>
  <si>
    <t>p.W412*</t>
  </si>
  <si>
    <t>H_KU-1216-1216_I_core</t>
  </si>
  <si>
    <t>c.8098</t>
  </si>
  <si>
    <t>p.K2700*</t>
  </si>
  <si>
    <t>H_KU-1102-1102_1B_core</t>
  </si>
  <si>
    <t>splice_site</t>
  </si>
  <si>
    <t>c.8786+2</t>
  </si>
  <si>
    <t>e59+2</t>
  </si>
  <si>
    <t>H_KU-3912-1316188</t>
  </si>
  <si>
    <t>c.2376+1</t>
  </si>
  <si>
    <t>e14+1</t>
  </si>
  <si>
    <t>H_KU-KP90-KP90</t>
  </si>
  <si>
    <t>c.901+2</t>
  </si>
  <si>
    <t>e6+2</t>
  </si>
  <si>
    <t>c.2921+1</t>
  </si>
  <si>
    <t>e18+1</t>
  </si>
  <si>
    <t>H_KU-10673-10673_A4_core</t>
  </si>
  <si>
    <t>BRCA2</t>
  </si>
  <si>
    <t>ENST00000380152</t>
  </si>
  <si>
    <t>c.1780</t>
  </si>
  <si>
    <t>p.I594fs</t>
  </si>
  <si>
    <t>pirsf_BRCA2</t>
  </si>
  <si>
    <t>pfam_DNA_recomb/repair_BRCA2_hlx,pfam_BRCA2_repeat,pfam_BRCA2_OB_3,pfam_BRCA2_OB_1,pfam_Tower,superfamily_DNA_recomb/repair_BRCA2_hlx,superfamily_NA-bd_OB-fold-like,pirsf_BRCA2,pfscan_BRCA2_repeat</t>
  </si>
  <si>
    <t>ENSG00000139618</t>
  </si>
  <si>
    <t>H_KU-816-816_core</t>
  </si>
  <si>
    <t>AA</t>
  </si>
  <si>
    <t>c.1801_1802</t>
  </si>
  <si>
    <t>p.K601fs</t>
  </si>
  <si>
    <t>0.995:0.997</t>
  </si>
  <si>
    <t>c.2502</t>
  </si>
  <si>
    <t>p.L834fs</t>
  </si>
  <si>
    <t>H_KU-863-863_3_core</t>
  </si>
  <si>
    <t>c.2152</t>
  </si>
  <si>
    <t>p.E718fs</t>
  </si>
  <si>
    <t>H_KU-277-277_13_core</t>
  </si>
  <si>
    <t>c.5496</t>
  </si>
  <si>
    <t>p.N1833fs</t>
  </si>
  <si>
    <t>H_KU-1035-1035_A_core</t>
  </si>
  <si>
    <t>AG</t>
  </si>
  <si>
    <t>c.3354_3355</t>
  </si>
  <si>
    <t>p.E1119fs</t>
  </si>
  <si>
    <t>0.985:1.000</t>
  </si>
  <si>
    <t>H_KU-763-763_1__b_core</t>
  </si>
  <si>
    <t>GG</t>
  </si>
  <si>
    <t>c.2800_2801</t>
  </si>
  <si>
    <t>p.G934fs</t>
  </si>
  <si>
    <t>0.005:0.000</t>
  </si>
  <si>
    <t>H_KU-951-951_A3_core</t>
  </si>
  <si>
    <t>c.1258</t>
  </si>
  <si>
    <t>p.D420fs</t>
  </si>
  <si>
    <t>H_KU-1025-1025_D_core</t>
  </si>
  <si>
    <t>TTATGGCAGGTTG</t>
  </si>
  <si>
    <t>c.5666_5678</t>
  </si>
  <si>
    <t>p.M1890fs</t>
  </si>
  <si>
    <t>0.000:0.025:0.005:0.005:0.001:0.000:0.000:0.012:0.008:0.000:0.000:0.000:0.000</t>
  </si>
  <si>
    <t>H_KU-1054-1054_B2_core</t>
  </si>
  <si>
    <t>c.2416</t>
  </si>
  <si>
    <t>p.D806fs</t>
  </si>
  <si>
    <t>H_KU-1178-1178_A2_core</t>
  </si>
  <si>
    <t>c.7657</t>
  </si>
  <si>
    <t>N2553fs</t>
  </si>
  <si>
    <t>pfam_DNA_recomb/repair_BRCA2_hlx,superfamily_DNA_recomb/repair_BRCA2_hlx,pirsf_BRCA2</t>
  </si>
  <si>
    <t>H_KU-3630-1316145</t>
  </si>
  <si>
    <t>TG</t>
  </si>
  <si>
    <t>c.5327_5328</t>
  </si>
  <si>
    <t>p.L1776fs</t>
  </si>
  <si>
    <t>0.008:0.003</t>
  </si>
  <si>
    <t>H_KU-728-728_B_b_core</t>
  </si>
  <si>
    <t>TC</t>
  </si>
  <si>
    <t>c.6462_6463</t>
  </si>
  <si>
    <t>p.Q2157fs</t>
  </si>
  <si>
    <t>0.000:0.000</t>
  </si>
  <si>
    <t>c.5555</t>
  </si>
  <si>
    <t>p.C1853fs</t>
  </si>
  <si>
    <t>pfam_BRCA2_repeat,pirsf_BRCA2,pfscan_BRCA2_repeat</t>
  </si>
  <si>
    <t>H_KU-707-707_A2_core</t>
  </si>
  <si>
    <t>c.8903</t>
  </si>
  <si>
    <t>V2969fs</t>
  </si>
  <si>
    <t>superfamily_NA-bd_OB-fold-like,pirsf_BRCA2</t>
  </si>
  <si>
    <t>H_KU-3995-1316202</t>
  </si>
  <si>
    <t>c.3846_3847</t>
  </si>
  <si>
    <t>p.V1283fs</t>
  </si>
  <si>
    <t>H_KU-1120-1120_2C_core</t>
  </si>
  <si>
    <t>TAACT</t>
  </si>
  <si>
    <t>c.6402_6406</t>
  </si>
  <si>
    <t>p.N2135fs</t>
  </si>
  <si>
    <t>0.019:0.016:0.010:0.000:0.000</t>
  </si>
  <si>
    <t>H_KU-KP162-KP162</t>
  </si>
  <si>
    <t>c.1257</t>
  </si>
  <si>
    <t>p.C419fs</t>
  </si>
  <si>
    <t>H_KU-KP_-_R8-KP_-_R8</t>
  </si>
  <si>
    <t>TT</t>
  </si>
  <si>
    <t>c.6275_6276</t>
  </si>
  <si>
    <t>L2092fs</t>
  </si>
  <si>
    <t>H_KU-3250-1316077</t>
  </si>
  <si>
    <t>H_KU-263-1316320</t>
  </si>
  <si>
    <t>INS</t>
  </si>
  <si>
    <t>frame_shift_ins</t>
  </si>
  <si>
    <t>c.5468_5469</t>
  </si>
  <si>
    <t>p.K1823fs</t>
  </si>
  <si>
    <t>0.009:0.005</t>
  </si>
  <si>
    <t>H_KU-1211-1211_A6_core</t>
  </si>
  <si>
    <t>c.1743_1744</t>
  </si>
  <si>
    <t>p.T581fs</t>
  </si>
  <si>
    <t>0.056:0.089</t>
  </si>
  <si>
    <t>H_KU-754-754_A_a_core</t>
  </si>
  <si>
    <t>c.2287_2288</t>
  </si>
  <si>
    <t>p.H763fs</t>
  </si>
  <si>
    <t>H_KU-10630-10630_B_core</t>
  </si>
  <si>
    <t>TTGTT</t>
  </si>
  <si>
    <t>c.7504_7505</t>
  </si>
  <si>
    <t>p.R2502fs</t>
  </si>
  <si>
    <t>H_KU-KP111-KP111</t>
  </si>
  <si>
    <t>c.903_904</t>
  </si>
  <si>
    <t>p.T301fs</t>
  </si>
  <si>
    <t>0.013:0.001</t>
  </si>
  <si>
    <t>H_KU-KP74-KP74</t>
  </si>
  <si>
    <t>TGAGGA</t>
  </si>
  <si>
    <t>in_frame_ins</t>
  </si>
  <si>
    <t>c.4131_4132</t>
  </si>
  <si>
    <t>p.TQIK1377in_frame_ins*</t>
  </si>
  <si>
    <t>H_KU-779-779_1D_core</t>
  </si>
  <si>
    <t>c.3761</t>
  </si>
  <si>
    <t>E1254G</t>
  </si>
  <si>
    <t>H_KU-3337-1226032</t>
  </si>
  <si>
    <t>c.5111</t>
  </si>
  <si>
    <t>R1704T</t>
  </si>
  <si>
    <t>H_KU-3688-1316155</t>
  </si>
  <si>
    <t>c.3617</t>
  </si>
  <si>
    <t>G1206D</t>
  </si>
  <si>
    <t>H_KU-240-1316315</t>
  </si>
  <si>
    <t>c.1662</t>
  </si>
  <si>
    <t>C554W</t>
  </si>
  <si>
    <t>H_KU-3372-1316101</t>
  </si>
  <si>
    <t>c.5869</t>
  </si>
  <si>
    <t>p.I1957V</t>
  </si>
  <si>
    <t>H_KU-KP105-KP105</t>
  </si>
  <si>
    <t>c.9275</t>
  </si>
  <si>
    <t>Y3092C</t>
  </si>
  <si>
    <t>pfam_BRCA2_OB_3,superfamily_NA-bd_OB-fold-like,pirsf_BRCA2</t>
  </si>
  <si>
    <t>c.6829</t>
  </si>
  <si>
    <t>p.L2277V</t>
  </si>
  <si>
    <t>H_KU-1157-1157_2_core</t>
  </si>
  <si>
    <t>c.8132</t>
  </si>
  <si>
    <t>A2711V</t>
  </si>
  <si>
    <t>pfam_BRCA2_OB_1,superfamily_NA-bd_OB-fold-like,pirsf_BRCA2</t>
  </si>
  <si>
    <t>H_KU-115-1316292</t>
  </si>
  <si>
    <t>c.8524</t>
  </si>
  <si>
    <t>R2842C</t>
  </si>
  <si>
    <t>pfam_Tower,superfamily_NA-bd_OB-fold-like,pirsf_BRCA2</t>
  </si>
  <si>
    <t>H_KU-4688-1226112</t>
  </si>
  <si>
    <t>c.8739</t>
  </si>
  <si>
    <t>p.D2913E</t>
  </si>
  <si>
    <t>H_KU-985-985_H_core</t>
  </si>
  <si>
    <t>c.8875</t>
  </si>
  <si>
    <t>p.E2959K</t>
  </si>
  <si>
    <t>H_KU-775-775_C_core</t>
  </si>
  <si>
    <t>c.7921</t>
  </si>
  <si>
    <t>E2641K</t>
  </si>
  <si>
    <t>H_KU-1292-1226849</t>
  </si>
  <si>
    <t>c.5813</t>
  </si>
  <si>
    <t>G1938A</t>
  </si>
  <si>
    <t>H_KU-2139-1320484</t>
  </si>
  <si>
    <t>c.280</t>
  </si>
  <si>
    <t>p.P94S</t>
  </si>
  <si>
    <t>H_KU-913-913_A_core</t>
  </si>
  <si>
    <t>p.L2106P</t>
  </si>
  <si>
    <t>H_KU-10637-10637_A12_core</t>
  </si>
  <si>
    <t>p.G1938A</t>
  </si>
  <si>
    <t>H_KU-10776-10776_2_core</t>
  </si>
  <si>
    <t>c.9391</t>
  </si>
  <si>
    <t>p.S3131P</t>
  </si>
  <si>
    <t>H_KU-KP161-KP161</t>
  </si>
  <si>
    <t>c.5278</t>
  </si>
  <si>
    <t>S1760A</t>
  </si>
  <si>
    <t>H_KU-2083-1320478</t>
  </si>
  <si>
    <t>c.978</t>
  </si>
  <si>
    <t>p.S326R</t>
  </si>
  <si>
    <t>c.3839</t>
  </si>
  <si>
    <t>D1280V</t>
  </si>
  <si>
    <t>H_LV-3761-1316165</t>
  </si>
  <si>
    <t>c.3512</t>
  </si>
  <si>
    <t>p.P1171L</t>
  </si>
  <si>
    <t>H_KU-1026-1026</t>
  </si>
  <si>
    <t>c.8765</t>
  </si>
  <si>
    <t>p.S2922N</t>
  </si>
  <si>
    <t>H_KU-956-956_A7_core</t>
  </si>
  <si>
    <t>c.3262</t>
  </si>
  <si>
    <t>p.P1088S</t>
  </si>
  <si>
    <t>H_KU-856-856_C2_core</t>
  </si>
  <si>
    <t>c.8275</t>
  </si>
  <si>
    <t>V2759L</t>
  </si>
  <si>
    <t>H_LV-2920-1316036</t>
  </si>
  <si>
    <t>c.1538</t>
  </si>
  <si>
    <t>K513R</t>
  </si>
  <si>
    <t>H_KU-2588-1320538</t>
  </si>
  <si>
    <t>c.2320</t>
  </si>
  <si>
    <t>T774A</t>
  </si>
  <si>
    <t>H_KU-3344-1316094</t>
  </si>
  <si>
    <t>c.1631</t>
  </si>
  <si>
    <t>T544I</t>
  </si>
  <si>
    <t>c.1466</t>
  </si>
  <si>
    <t>S489C</t>
  </si>
  <si>
    <t>H_LV-1907-1316462</t>
  </si>
  <si>
    <t>H_KU-1206-1206_1_core</t>
  </si>
  <si>
    <t>c.7057</t>
  </si>
  <si>
    <t>G2353R</t>
  </si>
  <si>
    <t>H_LV-947-1226807</t>
  </si>
  <si>
    <t>c.7484</t>
  </si>
  <si>
    <t>I2495T</t>
  </si>
  <si>
    <t>H_KU-4238-1316249</t>
  </si>
  <si>
    <t>p.R2842C</t>
  </si>
  <si>
    <t>H_KU-KP91-KP91</t>
  </si>
  <si>
    <t>c.1478</t>
  </si>
  <si>
    <t>p.P493L</t>
  </si>
  <si>
    <t>H_KU-1090-1090_A_core</t>
  </si>
  <si>
    <t>c.6443</t>
  </si>
  <si>
    <t>p.S2148Y</t>
  </si>
  <si>
    <t>H_KU-1074-1074_B_core</t>
  </si>
  <si>
    <t>c.7985</t>
  </si>
  <si>
    <t>T2662M</t>
  </si>
  <si>
    <t>H_KU-4611-1315973</t>
  </si>
  <si>
    <t>c.9104</t>
  </si>
  <si>
    <t>Y3035C</t>
  </si>
  <si>
    <t>H_KU-3928-1316192</t>
  </si>
  <si>
    <t>c.7988</t>
  </si>
  <si>
    <t>p.E2663V</t>
  </si>
  <si>
    <t>c.1460</t>
  </si>
  <si>
    <t>A487E</t>
  </si>
  <si>
    <t>H_LV-4141-1316232</t>
  </si>
  <si>
    <t>c.7540</t>
  </si>
  <si>
    <t>K2514E</t>
  </si>
  <si>
    <t>H_LV-3813-1316172</t>
  </si>
  <si>
    <t>c.7244</t>
  </si>
  <si>
    <t>p.H2415R</t>
  </si>
  <si>
    <t>H_KU-KP174-KP174</t>
  </si>
  <si>
    <t>c.971</t>
  </si>
  <si>
    <t>p.R324T</t>
  </si>
  <si>
    <t>H_KU-10620-10620_A_core</t>
  </si>
  <si>
    <t>c.5191</t>
  </si>
  <si>
    <t>H1731N</t>
  </si>
  <si>
    <t>H_KU-334-1316329</t>
  </si>
  <si>
    <t>c.6761</t>
  </si>
  <si>
    <t>p.F2254Y</t>
  </si>
  <si>
    <t>c.887</t>
  </si>
  <si>
    <t>Y296C</t>
  </si>
  <si>
    <t>H_LV-824-1316385</t>
  </si>
  <si>
    <t>c.5060</t>
  </si>
  <si>
    <t>L1687P</t>
  </si>
  <si>
    <t>H_LV-348-1316331</t>
  </si>
  <si>
    <t>c.7010</t>
  </si>
  <si>
    <t>T2337I</t>
  </si>
  <si>
    <t>H_KU-2744-1226985</t>
  </si>
  <si>
    <t>c.8441</t>
  </si>
  <si>
    <t>N2814S</t>
  </si>
  <si>
    <t>H_KU-1057-1316402</t>
  </si>
  <si>
    <t>c.1144</t>
  </si>
  <si>
    <t>p.K382Q</t>
  </si>
  <si>
    <t>H_KU-1070-1070_core</t>
  </si>
  <si>
    <t>c.4889</t>
  </si>
  <si>
    <t>S1630*</t>
  </si>
  <si>
    <t>H_LV-3584-1316137</t>
  </si>
  <si>
    <t>c.9924</t>
  </si>
  <si>
    <t>Y3308*</t>
  </si>
  <si>
    <t>H_LV-3368-1316100</t>
  </si>
  <si>
    <t>c.5682</t>
  </si>
  <si>
    <t>p.Y1894*</t>
  </si>
  <si>
    <t>H_KU-1055-1055_core</t>
  </si>
  <si>
    <t>BRCA1</t>
  </si>
  <si>
    <t>ENST00000471181</t>
  </si>
  <si>
    <t>c.2783</t>
  </si>
  <si>
    <t>G928fs</t>
  </si>
  <si>
    <t>pirsf_BRCA1</t>
  </si>
  <si>
    <t>pirsf_BRCA1,pfam_BRCT_dom,pfam_Znf_C3HC4_RING-type,superfamily_BRCT_dom,smart_Znf_RING,smart_BRCT_dom,prints_BRCA1,pfscan_BRCT_dom,pfscan_Znf_RING</t>
  </si>
  <si>
    <t>ENSG00000012048</t>
  </si>
  <si>
    <t>H_LV-631-1316364</t>
  </si>
  <si>
    <t>c.4638_4637</t>
  </si>
  <si>
    <t>p.Q1546fs</t>
  </si>
  <si>
    <t>0.199:0.291</t>
  </si>
  <si>
    <t>H_KU-KP49-KP49</t>
  </si>
  <si>
    <t>TTCT</t>
  </si>
  <si>
    <t>c.1826_1823</t>
  </si>
  <si>
    <t>p.K608fs</t>
  </si>
  <si>
    <t>0.437:0.270:0.002:0.023</t>
  </si>
  <si>
    <t>H_KU-KP51-KP51</t>
  </si>
  <si>
    <t>c.4904</t>
  </si>
  <si>
    <t>p.P1635fs</t>
  </si>
  <si>
    <t>pirsf_BRCA1,superfamily_BRCT_dom</t>
  </si>
  <si>
    <t>CACAC</t>
  </si>
  <si>
    <t>c.4117_4113</t>
  </si>
  <si>
    <t>p.C1372fs</t>
  </si>
  <si>
    <t>0.987:0.985:0.960:0.887:0.090</t>
  </si>
  <si>
    <t>H_KU-1072-1072_A_core</t>
  </si>
  <si>
    <t>TTGA</t>
  </si>
  <si>
    <t>c.4068_4065</t>
  </si>
  <si>
    <t>p.N1355fs</t>
  </si>
  <si>
    <t>0.005:0.000:0.000:0.001</t>
  </si>
  <si>
    <t>H_KU-785-785_3_core</t>
  </si>
  <si>
    <t>TA</t>
  </si>
  <si>
    <t>c.3088_3087</t>
  </si>
  <si>
    <t>p.N1029fs</t>
  </si>
  <si>
    <t>0.159:0.133</t>
  </si>
  <si>
    <t>H_KU-1012-1012_1B_core</t>
  </si>
  <si>
    <t>c.2838</t>
  </si>
  <si>
    <t>p.G948fs</t>
  </si>
  <si>
    <t>H_KU-736-736_A_core</t>
  </si>
  <si>
    <t>c.2634_2633</t>
  </si>
  <si>
    <t>p.A878fs</t>
  </si>
  <si>
    <t>0.091:0.128</t>
  </si>
  <si>
    <t>c.1309_1308</t>
  </si>
  <si>
    <t>p.H437fs</t>
  </si>
  <si>
    <t>H_KU-1194-1194_D_core</t>
  </si>
  <si>
    <t>c.1016</t>
  </si>
  <si>
    <t>p.K339fs</t>
  </si>
  <si>
    <t>H_KU-12250-12250_B20_core</t>
  </si>
  <si>
    <t>c.3256_3255</t>
  </si>
  <si>
    <t>p.L1085fs</t>
  </si>
  <si>
    <t>0.002:0.001</t>
  </si>
  <si>
    <t>H_KU-975-975_A2_core</t>
  </si>
  <si>
    <t>c.2142_2141</t>
  </si>
  <si>
    <t>p.N714fs</t>
  </si>
  <si>
    <t>0.001:0.001</t>
  </si>
  <si>
    <t>H_KU-957-957_1C_core</t>
  </si>
  <si>
    <t>c.1962_1961</t>
  </si>
  <si>
    <t>p.Y655fs</t>
  </si>
  <si>
    <t>H_KU-3915-3915_Ainf2_T</t>
  </si>
  <si>
    <t>c.5567</t>
  </si>
  <si>
    <t>R1856Q</t>
  </si>
  <si>
    <t>pirsf_BRCA1,pfam_BRCT_dom,superfamily_BRCT_dom,smart_BRCT_dom,pfscan_BRCT_dom</t>
  </si>
  <si>
    <t>H_LV-1106-1316406</t>
  </si>
  <si>
    <t>c.5542</t>
  </si>
  <si>
    <t>M1848L</t>
  </si>
  <si>
    <t>H_LV-2524-1320532</t>
  </si>
  <si>
    <t>c.5254</t>
  </si>
  <si>
    <t>E1752Q</t>
  </si>
  <si>
    <t>pirsf_BRCA1,superfamily_BRCT_dom,pfscan_BRCT_dom</t>
  </si>
  <si>
    <t>H_KU-3126-1316063</t>
  </si>
  <si>
    <t>c.5068</t>
  </si>
  <si>
    <t>A1690S</t>
  </si>
  <si>
    <t>H_LV-2517-1320531</t>
  </si>
  <si>
    <t>c.4792</t>
  </si>
  <si>
    <t>S1598P</t>
  </si>
  <si>
    <t>H_KU-4755-1315996</t>
  </si>
  <si>
    <t>c.4315</t>
  </si>
  <si>
    <t>L1439F</t>
  </si>
  <si>
    <t>c.3313</t>
  </si>
  <si>
    <t>H1105N</t>
  </si>
  <si>
    <t>H_LV-2905-1316033</t>
  </si>
  <si>
    <t>c.2123</t>
  </si>
  <si>
    <t>S708F</t>
  </si>
  <si>
    <t>H_KU-2012-1320467</t>
  </si>
  <si>
    <t>c.1838</t>
  </si>
  <si>
    <t>R613K</t>
  </si>
  <si>
    <t>H_LV-2544-1320534</t>
  </si>
  <si>
    <t>c.1397</t>
  </si>
  <si>
    <t>R466Q</t>
  </si>
  <si>
    <t>H_KU-3908-1316187</t>
  </si>
  <si>
    <t>c.612</t>
  </si>
  <si>
    <t>L204F</t>
  </si>
  <si>
    <t>H_LV-2416-1226952</t>
  </si>
  <si>
    <t>c.457</t>
  </si>
  <si>
    <t>S153R</t>
  </si>
  <si>
    <t>H_KU-2906-1316034</t>
  </si>
  <si>
    <t>c.425</t>
  </si>
  <si>
    <t>P142H</t>
  </si>
  <si>
    <t>H_KU-2631-1320545</t>
  </si>
  <si>
    <t>c.3260</t>
  </si>
  <si>
    <t>p.G1087A</t>
  </si>
  <si>
    <t>H_KU-KP151-KP151</t>
  </si>
  <si>
    <t>c.3242</t>
  </si>
  <si>
    <t>p.N1081T</t>
  </si>
  <si>
    <t>H_KU-788-788_A1_core</t>
  </si>
  <si>
    <t>c.2477</t>
  </si>
  <si>
    <t>p.T826K</t>
  </si>
  <si>
    <t>H_KU-726-726_1_A_core</t>
  </si>
  <si>
    <t>c.2428</t>
  </si>
  <si>
    <t>p.N810Y</t>
  </si>
  <si>
    <t>H_KU-843-843_A_core</t>
  </si>
  <si>
    <t>c.2315</t>
  </si>
  <si>
    <t>p.V772A</t>
  </si>
  <si>
    <t>pirsf_BRCA1,prints_BRCA1</t>
  </si>
  <si>
    <t>c.2081</t>
  </si>
  <si>
    <t>p.S694N</t>
  </si>
  <si>
    <t>H_KU-1008-1008_A_core</t>
  </si>
  <si>
    <t>c.1534</t>
  </si>
  <si>
    <t>p.L512F</t>
  </si>
  <si>
    <t>H_KU-946-946_A1_core</t>
  </si>
  <si>
    <t>c.1486</t>
  </si>
  <si>
    <t>p.R496C</t>
  </si>
  <si>
    <t>H_KU-1042-1042</t>
  </si>
  <si>
    <t>c.1222</t>
  </si>
  <si>
    <t>p.K408E</t>
  </si>
  <si>
    <t>H_KU-1210-1210_1C_core</t>
  </si>
  <si>
    <t>c.946</t>
  </si>
  <si>
    <t>p.S316G</t>
  </si>
  <si>
    <t>H_KU-757-757_A_core</t>
  </si>
  <si>
    <t>c.643</t>
  </si>
  <si>
    <t>p.E215K</t>
  </si>
  <si>
    <t>H_KU-10696-10696_1E_core</t>
  </si>
  <si>
    <t>ENST00000468300</t>
  </si>
  <si>
    <t>c.2025</t>
  </si>
  <si>
    <t>C675*</t>
  </si>
  <si>
    <t>pfam_BRCT_dom,pfam_Znf_C3HC4_RING-type,superfamily_BRCT_dom,smart_Znf_RING,smart_BRCT_dom,pirsf_BRCA1,pfscan_BRCT_dom,pfscan_Znf_RING</t>
  </si>
  <si>
    <t>H_KU-444-1226776</t>
  </si>
  <si>
    <t>c.3748</t>
  </si>
  <si>
    <t>E1250*</t>
  </si>
  <si>
    <t>H_KU-83-1316286</t>
  </si>
  <si>
    <t>HGVS</t>
  </si>
  <si>
    <t>c.change</t>
  </si>
  <si>
    <t>hgvs</t>
  </si>
  <si>
    <t>ClinVar Review Status (max=5)</t>
  </si>
  <si>
    <t>Number of Submissions</t>
  </si>
  <si>
    <t>Submission Distribution</t>
  </si>
  <si>
    <t>LOVD</t>
  </si>
  <si>
    <t>LOVD Effect (Classification)</t>
  </si>
  <si>
    <t>Consensus</t>
  </si>
  <si>
    <t>no data</t>
  </si>
  <si>
    <t>ClinVar</t>
  </si>
  <si>
    <t>Assumed Pathogenic</t>
  </si>
  <si>
    <t>Pathogenic</t>
  </si>
  <si>
    <t>4 pathogenic</t>
  </si>
  <si>
    <t>?/. (-)</t>
  </si>
  <si>
    <t>Uncertain significance</t>
  </si>
  <si>
    <t>3 uncertain significance</t>
  </si>
  <si>
    <t>Assumed Uncertain_significance</t>
  </si>
  <si>
    <t>Likely benign; uncertain significance</t>
  </si>
  <si>
    <t>Likely benign(1);Uncertain significance(2)</t>
  </si>
  <si>
    <t>Conflicting interpretations of pathogenicity</t>
  </si>
  <si>
    <t>Likely benign(1);Uncertain significance(3)</t>
  </si>
  <si>
    <t>4 uncertain significance</t>
  </si>
  <si>
    <t>Likely benign(2);Uncertain significance(2)</t>
  </si>
  <si>
    <t>2 uncertain significance</t>
  </si>
  <si>
    <t>1 uncertain significance</t>
  </si>
  <si>
    <t>5 uncertain significance</t>
  </si>
  <si>
    <t>Pathogenic; likely pathogenic</t>
  </si>
  <si>
    <t>Pathogenic(3);Likely pathogenic(1)</t>
  </si>
  <si>
    <t>-?/. (-)</t>
  </si>
  <si>
    <t>pathogenic(1);likely pathogenic(2)</t>
  </si>
  <si>
    <t>2 uncertain significance; 1 not provided</t>
  </si>
  <si>
    <t>Likely benign(1);Uncertain significance(4)</t>
  </si>
  <si>
    <t>Benign, uncertain significance</t>
  </si>
  <si>
    <t>Benign(1);Uncertain significance(5)</t>
  </si>
  <si>
    <t>?/. (VUS)</t>
  </si>
  <si>
    <t>1 uncertain significance - no assertion provided</t>
  </si>
  <si>
    <t>Likely benign(2);Uncertain significance(3)</t>
  </si>
  <si>
    <t>Benign, likely benign, uncertain significance</t>
  </si>
  <si>
    <t>Benign(1);Likely benign(3);Uncertain significance(1)</t>
  </si>
  <si>
    <t>Uncertain Significance</t>
  </si>
  <si>
    <t>5 uncertain significance; 1 no assertion provided</t>
  </si>
  <si>
    <t>4 uncertain significance; 1 no assertion provided</t>
  </si>
  <si>
    <t>1 pathogenic</t>
  </si>
  <si>
    <t>3 pathogenic</t>
  </si>
  <si>
    <t>Likely pathogenic</t>
  </si>
  <si>
    <t>1 likely pathogenic</t>
  </si>
  <si>
    <t>+/. (-)</t>
  </si>
  <si>
    <t>6 pathogenic; 1 likely pathogenic</t>
  </si>
  <si>
    <t>No data</t>
  </si>
  <si>
    <t>Pathogenic(ENIGMA); Pathogenic (ClinVar); Class 5 (BIC)</t>
  </si>
  <si>
    <t>Pathogenic(ENIGMA); Pending (BIC)</t>
  </si>
  <si>
    <t>Benign(ENIGMA); Benign,Uncertain_significance,Likely_benign (ClinVar); Pending (BIC)</t>
  </si>
  <si>
    <t>Uncertain_significance,Likely_benign (ClinVar); Pending (BIC)</t>
  </si>
  <si>
    <t>Likely_benign,Uncertain_significance (ClinVar); Pending (BIC)</t>
  </si>
  <si>
    <t>Uncertain_significance (ClinVar)</t>
  </si>
  <si>
    <t>Likely_benign,Uncertain_significance (ClinVar)</t>
  </si>
  <si>
    <t>Benign,Uncertain_significance,Likely_benign (ClinVar); Pending (BIC)</t>
  </si>
  <si>
    <t>Benign,Likely_benign,Uncertain_significance (ClinVar); Pending (BIC)</t>
  </si>
  <si>
    <t>Uncertain_significance,Likely_benign (ClinVar)</t>
  </si>
  <si>
    <t>Benign(ENIGMA); Benign,not_provided,Uncertain_Significance,Uncertain_significance,Likely_benign (ClinVar); Pending (BIC)</t>
  </si>
  <si>
    <t>Benign,not_provided,Likely_benign,Uncertain_significance (ClinVar); Pending (BIC)</t>
  </si>
  <si>
    <t>Uncertain_significance (ClinVar); Pending (BIC)</t>
  </si>
  <si>
    <t>Pathogenic(ENIGMA); Pathogenic,Likely_pathogenic,Uncertain_significance (ClinVar); Pending (BIC)</t>
  </si>
  <si>
    <t>Pathogenic(ENIGMA); Pathogenic,Likely_pathogenic (ClinVar); Pending (BIC)</t>
  </si>
  <si>
    <t>BRCA Exchange</t>
  </si>
  <si>
    <t xml:space="preserve">Note: the mutations above for BRCA2 were annotated to ENST00000380152 (70_37) whereas BRCAExchange used NM_000059.3 (NP_000050.2) as a reference. </t>
  </si>
  <si>
    <t>These sequences have identical protein length and only a single base (and corresponding amino acid) difference in their CDS regions. Therefore the HGVS c. notation inferred above should be ~99.99% compatible.</t>
  </si>
  <si>
    <t xml:space="preserve">Note: the mutations above for BRCA1 were annotated to ENST00000471181 (70_37) (except one mutation to ENST00000468300) wheras BRCAExchange used NM_007294.3 (NP_009225.1). </t>
  </si>
  <si>
    <t>These diverge by a small exon starting at c.4356 up to and including c.4420 in the ENST. Any c. position from 4421 and above can be converted from ENST to NM by subtracting 63.</t>
  </si>
  <si>
    <t>The transcript for ENST00000468300 is too different from the BRCAExchange Refseq to effectively map. This variant will be skipped</t>
  </si>
  <si>
    <t>Consensus_source</t>
  </si>
  <si>
    <t>Pathogenic_status</t>
  </si>
  <si>
    <t>BRCA Exchange (ENIGMA)</t>
  </si>
  <si>
    <t>Benign</t>
  </si>
  <si>
    <t>Likely Benign</t>
  </si>
  <si>
    <t>Conflicting</t>
  </si>
  <si>
    <t>Pathogenic/likely pathogenic</t>
  </si>
  <si>
    <t>Supplementary Data 9. BRCA and ATM pathogenicity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</si>
</sst>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FF"/>
      <name val="Calibri"/>
      <family val="2"/>
      <scheme val="minor"/>
    </font>
    <font>
      <sz val="12"/>
      <color rgb="FF008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15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Font="1"/>
    <xf numFmtId="0" fontId="4" fillId="0" borderId="0" xfId="0" applyFont="1"/>
    <xf numFmtId="11" fontId="0" fillId="0" borderId="0" xfId="0" applyNumberFormat="1" applyFont="1"/>
    <xf numFmtId="11" fontId="4" fillId="0" borderId="0" xfId="0" applyNumberFormat="1" applyFont="1"/>
    <xf numFmtId="0" fontId="1" fillId="0" borderId="0" xfId="0" applyFont="1"/>
    <xf numFmtId="11" fontId="0" fillId="0" borderId="0" xfId="0" applyNumberFormat="1"/>
    <xf numFmtId="0" fontId="0" fillId="0" borderId="0" xfId="0" quotePrefix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4" borderId="1" xfId="0" applyFont="1" applyFill="1" applyBorder="1"/>
    <xf numFmtId="0" fontId="2" fillId="2" borderId="1" xfId="0" applyFont="1" applyFill="1" applyBorder="1"/>
    <xf numFmtId="0" fontId="3" fillId="3" borderId="1" xfId="0" applyFont="1" applyFill="1" applyBorder="1"/>
    <xf numFmtId="0" fontId="2" fillId="5" borderId="1" xfId="0" applyFont="1" applyFill="1" applyBorder="1"/>
    <xf numFmtId="0" fontId="3" fillId="0" borderId="1" xfId="0" applyFont="1" applyBorder="1"/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4" fillId="0" borderId="2" xfId="0" applyFont="1" applyBorder="1"/>
    <xf numFmtId="0" fontId="0" fillId="0" borderId="2" xfId="0" applyFont="1" applyBorder="1"/>
    <xf numFmtId="0" fontId="0" fillId="0" borderId="1" xfId="0" applyBorder="1"/>
    <xf numFmtId="0" fontId="2" fillId="0" borderId="1" xfId="0" applyFont="1" applyBorder="1"/>
    <xf numFmtId="0" fontId="4" fillId="0" borderId="0" xfId="0" applyFont="1" applyBorder="1"/>
    <xf numFmtId="11" fontId="4" fillId="0" borderId="2" xfId="0" applyNumberFormat="1" applyFont="1" applyBorder="1"/>
    <xf numFmtId="0" fontId="0" fillId="0" borderId="0" xfId="0" applyFont="1" applyBorder="1"/>
    <xf numFmtId="0" fontId="6" fillId="0" borderId="0" xfId="0" applyFont="1" applyBorder="1"/>
    <xf numFmtId="11" fontId="0" fillId="0" borderId="0" xfId="0" applyNumberFormat="1" applyFont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</cellXfs>
  <cellStyles count="1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88"/>
  <sheetViews>
    <sheetView tabSelected="1" workbookViewId="0">
      <pane ySplit="3" topLeftCell="A4" activePane="bottomLeft" state="frozen"/>
      <selection pane="bottomLeft"/>
    </sheetView>
  </sheetViews>
  <sheetFormatPr defaultColWidth="11" defaultRowHeight="15.75" x14ac:dyDescent="0.25"/>
  <cols>
    <col min="8" max="8" width="16.5" bestFit="1" customWidth="1"/>
    <col min="36" max="36" width="48.5" bestFit="1" customWidth="1"/>
    <col min="37" max="37" width="22.625" customWidth="1"/>
    <col min="38" max="38" width="25.625" customWidth="1"/>
    <col min="39" max="40" width="10.875" customWidth="1"/>
    <col min="41" max="41" width="42.875" customWidth="1"/>
    <col min="42" max="42" width="18.625" customWidth="1"/>
    <col min="43" max="44" width="10.875" customWidth="1"/>
    <col min="45" max="45" width="38" customWidth="1"/>
    <col min="46" max="46" width="28.5" customWidth="1"/>
    <col min="47" max="47" width="19.375" customWidth="1"/>
    <col min="48" max="48" width="16.625" customWidth="1"/>
    <col min="49" max="49" width="10.875" customWidth="1"/>
  </cols>
  <sheetData>
    <row r="1" spans="1:48" x14ac:dyDescent="0.25">
      <c r="A1" s="27" t="s">
        <v>723</v>
      </c>
    </row>
    <row r="2" spans="1:48" x14ac:dyDescent="0.25">
      <c r="AJ2" s="29" t="s">
        <v>655</v>
      </c>
      <c r="AK2" s="29"/>
      <c r="AL2" s="29"/>
      <c r="AM2" s="29"/>
      <c r="AN2" s="29"/>
      <c r="AO2" s="29"/>
      <c r="AP2" s="28" t="s">
        <v>651</v>
      </c>
      <c r="AQ2" s="28"/>
      <c r="AR2" s="28"/>
      <c r="AS2" s="16" t="s">
        <v>710</v>
      </c>
      <c r="AT2" s="17" t="s">
        <v>13</v>
      </c>
      <c r="AU2" s="20"/>
      <c r="AV2" s="20"/>
    </row>
    <row r="3" spans="1:48" x14ac:dyDescent="0.25">
      <c r="A3" s="15" t="s">
        <v>0</v>
      </c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  <c r="H3" s="15" t="s">
        <v>7</v>
      </c>
      <c r="I3" s="15" t="s">
        <v>8</v>
      </c>
      <c r="J3" s="15" t="s">
        <v>9</v>
      </c>
      <c r="K3" s="15" t="s">
        <v>10</v>
      </c>
      <c r="L3" s="15" t="s">
        <v>11</v>
      </c>
      <c r="M3" s="15" t="s">
        <v>12</v>
      </c>
      <c r="N3" s="15" t="s">
        <v>13</v>
      </c>
      <c r="O3" s="15" t="s">
        <v>14</v>
      </c>
      <c r="P3" s="15" t="s">
        <v>15</v>
      </c>
      <c r="Q3" s="15" t="s">
        <v>16</v>
      </c>
      <c r="R3" s="15" t="s">
        <v>17</v>
      </c>
      <c r="S3" s="15" t="s">
        <v>18</v>
      </c>
      <c r="T3" s="15" t="s">
        <v>19</v>
      </c>
      <c r="U3" s="15" t="s">
        <v>20</v>
      </c>
      <c r="V3" s="15" t="s">
        <v>21</v>
      </c>
      <c r="W3" s="15" t="s">
        <v>22</v>
      </c>
      <c r="X3" s="15" t="s">
        <v>23</v>
      </c>
      <c r="Y3" s="15" t="s">
        <v>24</v>
      </c>
      <c r="Z3" s="15" t="s">
        <v>25</v>
      </c>
      <c r="AA3" s="15" t="s">
        <v>26</v>
      </c>
      <c r="AB3" s="15" t="s">
        <v>27</v>
      </c>
      <c r="AC3" s="15" t="s">
        <v>28</v>
      </c>
      <c r="AD3" s="15" t="s">
        <v>29</v>
      </c>
      <c r="AE3" s="15" t="s">
        <v>30</v>
      </c>
      <c r="AF3" s="15" t="s">
        <v>31</v>
      </c>
      <c r="AG3" s="15" t="s">
        <v>32</v>
      </c>
      <c r="AH3" s="15" t="s">
        <v>33</v>
      </c>
      <c r="AI3" s="15" t="s">
        <v>34</v>
      </c>
      <c r="AJ3" s="11" t="s">
        <v>645</v>
      </c>
      <c r="AK3" s="11" t="s">
        <v>646</v>
      </c>
      <c r="AL3" s="11" t="s">
        <v>717</v>
      </c>
      <c r="AM3" s="11" t="s">
        <v>648</v>
      </c>
      <c r="AN3" s="11" t="s">
        <v>649</v>
      </c>
      <c r="AO3" s="11" t="s">
        <v>650</v>
      </c>
      <c r="AP3" s="12" t="s">
        <v>647</v>
      </c>
      <c r="AQ3" s="12" t="s">
        <v>651</v>
      </c>
      <c r="AR3" s="12" t="s">
        <v>652</v>
      </c>
      <c r="AS3" s="13" t="s">
        <v>717</v>
      </c>
      <c r="AT3" s="14" t="s">
        <v>717</v>
      </c>
      <c r="AU3" s="21" t="s">
        <v>653</v>
      </c>
      <c r="AV3" s="21" t="s">
        <v>716</v>
      </c>
    </row>
    <row r="4" spans="1:48" x14ac:dyDescent="0.25">
      <c r="A4" s="24">
        <v>11</v>
      </c>
      <c r="B4" s="24">
        <v>108115601</v>
      </c>
      <c r="C4" s="24">
        <v>108115601</v>
      </c>
      <c r="D4" s="24" t="s">
        <v>92</v>
      </c>
      <c r="E4" s="24" t="s">
        <v>88</v>
      </c>
      <c r="F4" s="24" t="s">
        <v>93</v>
      </c>
      <c r="G4" s="24" t="s">
        <v>38</v>
      </c>
      <c r="H4" s="24" t="s">
        <v>39</v>
      </c>
      <c r="I4" s="24" t="s">
        <v>40</v>
      </c>
      <c r="J4" s="24" t="s">
        <v>41</v>
      </c>
      <c r="K4" s="24" t="s">
        <v>42</v>
      </c>
      <c r="L4" s="24">
        <v>1</v>
      </c>
      <c r="M4" s="24" t="s">
        <v>43</v>
      </c>
      <c r="N4" s="24" t="s">
        <v>94</v>
      </c>
      <c r="O4" s="24" t="s">
        <v>99</v>
      </c>
      <c r="P4" s="22" t="s">
        <v>46</v>
      </c>
      <c r="Q4" s="24" t="s">
        <v>100</v>
      </c>
      <c r="R4" s="24">
        <v>0.99399999999999999</v>
      </c>
      <c r="S4" s="24" t="s">
        <v>67</v>
      </c>
      <c r="T4" s="24" t="s">
        <v>50</v>
      </c>
      <c r="U4" s="24" t="s">
        <v>36</v>
      </c>
      <c r="V4" s="24" t="s">
        <v>51</v>
      </c>
      <c r="W4" s="24" t="s">
        <v>38</v>
      </c>
      <c r="X4" s="24" t="s">
        <v>52</v>
      </c>
      <c r="Y4" s="24" t="s">
        <v>53</v>
      </c>
      <c r="Z4" s="24" t="s">
        <v>101</v>
      </c>
      <c r="AA4" s="24">
        <v>163</v>
      </c>
      <c r="AB4" s="24">
        <v>100</v>
      </c>
      <c r="AC4" s="24">
        <v>63</v>
      </c>
      <c r="AD4" s="24">
        <v>38.65</v>
      </c>
      <c r="AE4" s="24" t="s">
        <v>55</v>
      </c>
      <c r="AF4" s="24">
        <v>1</v>
      </c>
      <c r="AG4" s="24">
        <v>49.649566989999997</v>
      </c>
      <c r="AH4" s="26">
        <v>4.884E-5</v>
      </c>
      <c r="AI4" s="24" t="s">
        <v>56</v>
      </c>
      <c r="AJ4" s="24" t="str">
        <f t="shared" ref="AJ4:AJ27" si="0">"NC_000011.9:g."&amp;B4&amp;D4&amp;"&gt;"&amp;E4</f>
        <v>NC_000011.9:g.108115601G&gt;A</v>
      </c>
      <c r="AK4" s="24" t="str">
        <f t="shared" ref="AK4:AK27" si="1">"NM_000051.3:"&amp;O4&amp;D4&amp;"&gt;"&amp;E4</f>
        <v>NM_000051.3:c.749G&gt;A</v>
      </c>
      <c r="AL4" s="24" t="s">
        <v>663</v>
      </c>
      <c r="AM4" s="24">
        <v>1</v>
      </c>
      <c r="AN4" s="24">
        <v>3</v>
      </c>
      <c r="AO4" s="24" t="s">
        <v>664</v>
      </c>
      <c r="AP4" s="24" t="str">
        <f t="shared" ref="AP4:AP27" si="2">"g."&amp;B4&amp;D4&amp;"&gt;"&amp;E4</f>
        <v>g.108115601G&gt;A</v>
      </c>
      <c r="AQ4" s="24">
        <v>0</v>
      </c>
      <c r="AR4" s="24" t="s">
        <v>46</v>
      </c>
      <c r="AS4" s="24" t="s">
        <v>46</v>
      </c>
      <c r="AT4" s="24" t="s">
        <v>662</v>
      </c>
      <c r="AU4" s="24" t="s">
        <v>721</v>
      </c>
      <c r="AV4" s="24" t="s">
        <v>655</v>
      </c>
    </row>
    <row r="5" spans="1:48" x14ac:dyDescent="0.25">
      <c r="A5" s="1">
        <v>11</v>
      </c>
      <c r="B5" s="1">
        <v>108115601</v>
      </c>
      <c r="C5" s="1">
        <v>108115601</v>
      </c>
      <c r="D5" s="1" t="s">
        <v>92</v>
      </c>
      <c r="E5" s="1" t="s">
        <v>88</v>
      </c>
      <c r="F5" s="1" t="s">
        <v>93</v>
      </c>
      <c r="G5" s="1" t="s">
        <v>38</v>
      </c>
      <c r="H5" s="1" t="s">
        <v>39</v>
      </c>
      <c r="I5" s="1" t="s">
        <v>40</v>
      </c>
      <c r="J5" s="1" t="s">
        <v>41</v>
      </c>
      <c r="K5" s="1" t="s">
        <v>42</v>
      </c>
      <c r="L5" s="1">
        <v>1</v>
      </c>
      <c r="M5" s="1" t="s">
        <v>43</v>
      </c>
      <c r="N5" s="1" t="s">
        <v>94</v>
      </c>
      <c r="O5" s="1" t="s">
        <v>99</v>
      </c>
      <c r="P5" s="2" t="s">
        <v>46</v>
      </c>
      <c r="Q5" s="1" t="s">
        <v>100</v>
      </c>
      <c r="R5" s="1">
        <v>0.99399999999999999</v>
      </c>
      <c r="S5" s="1" t="s">
        <v>67</v>
      </c>
      <c r="T5" s="1" t="s">
        <v>50</v>
      </c>
      <c r="U5" s="1" t="s">
        <v>36</v>
      </c>
      <c r="V5" s="1" t="s">
        <v>51</v>
      </c>
      <c r="W5" s="1" t="s">
        <v>38</v>
      </c>
      <c r="X5" s="1" t="s">
        <v>52</v>
      </c>
      <c r="Y5" s="1" t="s">
        <v>53</v>
      </c>
      <c r="Z5" s="1" t="s">
        <v>102</v>
      </c>
      <c r="AA5" s="1">
        <v>230</v>
      </c>
      <c r="AB5" s="1">
        <v>124</v>
      </c>
      <c r="AC5" s="1">
        <v>106</v>
      </c>
      <c r="AD5" s="1">
        <v>46.09</v>
      </c>
      <c r="AE5" s="1" t="s">
        <v>55</v>
      </c>
      <c r="AF5" s="1">
        <v>1</v>
      </c>
      <c r="AG5" s="1">
        <v>87.278173749999993</v>
      </c>
      <c r="AH5" s="3">
        <v>4.884E-5</v>
      </c>
      <c r="AI5" s="1" t="s">
        <v>56</v>
      </c>
      <c r="AJ5" s="1" t="str">
        <f t="shared" si="0"/>
        <v>NC_000011.9:g.108115601G&gt;A</v>
      </c>
      <c r="AK5" s="1" t="str">
        <f t="shared" si="1"/>
        <v>NM_000051.3:c.749G&gt;A</v>
      </c>
      <c r="AL5" s="1" t="s">
        <v>665</v>
      </c>
      <c r="AM5" s="1">
        <v>1</v>
      </c>
      <c r="AN5" s="1">
        <v>3</v>
      </c>
      <c r="AO5" s="1" t="s">
        <v>664</v>
      </c>
      <c r="AP5" s="1" t="str">
        <f t="shared" si="2"/>
        <v>g.108115601G&gt;A</v>
      </c>
      <c r="AQ5" s="1">
        <v>0</v>
      </c>
      <c r="AR5" s="1" t="s">
        <v>46</v>
      </c>
      <c r="AS5" s="1" t="s">
        <v>46</v>
      </c>
      <c r="AT5" s="1" t="s">
        <v>662</v>
      </c>
      <c r="AU5" s="1" t="s">
        <v>721</v>
      </c>
      <c r="AV5" s="1" t="s">
        <v>655</v>
      </c>
    </row>
    <row r="6" spans="1:48" x14ac:dyDescent="0.25">
      <c r="A6" s="1">
        <v>11</v>
      </c>
      <c r="B6" s="1">
        <v>108117799</v>
      </c>
      <c r="C6" s="1">
        <v>108117799</v>
      </c>
      <c r="D6" s="1" t="s">
        <v>92</v>
      </c>
      <c r="E6" s="1" t="s">
        <v>88</v>
      </c>
      <c r="F6" s="1" t="s">
        <v>93</v>
      </c>
      <c r="G6" s="1" t="s">
        <v>38</v>
      </c>
      <c r="H6" s="1" t="s">
        <v>39</v>
      </c>
      <c r="I6" s="1" t="s">
        <v>40</v>
      </c>
      <c r="J6" s="1" t="s">
        <v>41</v>
      </c>
      <c r="K6" s="1" t="s">
        <v>42</v>
      </c>
      <c r="L6" s="1">
        <v>1</v>
      </c>
      <c r="M6" s="1" t="s">
        <v>43</v>
      </c>
      <c r="N6" s="1" t="s">
        <v>94</v>
      </c>
      <c r="O6" s="1" t="s">
        <v>103</v>
      </c>
      <c r="P6" s="2" t="s">
        <v>46</v>
      </c>
      <c r="Q6" s="1" t="s">
        <v>104</v>
      </c>
      <c r="R6" s="1">
        <v>1</v>
      </c>
      <c r="S6" s="1" t="s">
        <v>60</v>
      </c>
      <c r="T6" s="1" t="s">
        <v>50</v>
      </c>
      <c r="U6" s="1" t="s">
        <v>36</v>
      </c>
      <c r="V6" s="1" t="s">
        <v>51</v>
      </c>
      <c r="W6" s="1" t="s">
        <v>38</v>
      </c>
      <c r="X6" s="1" t="s">
        <v>52</v>
      </c>
      <c r="Y6" s="1" t="s">
        <v>53</v>
      </c>
      <c r="Z6" s="1" t="s">
        <v>105</v>
      </c>
      <c r="AA6" s="1">
        <v>155</v>
      </c>
      <c r="AB6" s="1">
        <v>94</v>
      </c>
      <c r="AC6" s="1">
        <v>61</v>
      </c>
      <c r="AD6" s="1">
        <v>39.35</v>
      </c>
      <c r="AE6" s="1" t="s">
        <v>55</v>
      </c>
      <c r="AF6" s="1">
        <v>1</v>
      </c>
      <c r="AG6" s="1">
        <v>48.272655350000001</v>
      </c>
      <c r="AH6" s="3">
        <v>8.9779999999999998E-5</v>
      </c>
      <c r="AI6" s="1" t="s">
        <v>56</v>
      </c>
      <c r="AJ6" s="1" t="str">
        <f t="shared" si="0"/>
        <v>NC_000011.9:g.108117799G&gt;A</v>
      </c>
      <c r="AK6" s="1" t="str">
        <f t="shared" si="1"/>
        <v>NM_000051.3:c.1010G&gt;A</v>
      </c>
      <c r="AL6" s="1" t="s">
        <v>665</v>
      </c>
      <c r="AM6" s="1">
        <v>1</v>
      </c>
      <c r="AN6" s="1">
        <v>4</v>
      </c>
      <c r="AO6" s="1" t="s">
        <v>666</v>
      </c>
      <c r="AP6" s="1" t="str">
        <f t="shared" si="2"/>
        <v>g.108117799G&gt;A</v>
      </c>
      <c r="AQ6" s="1">
        <v>0</v>
      </c>
      <c r="AR6" s="1" t="s">
        <v>46</v>
      </c>
      <c r="AS6" s="1" t="s">
        <v>46</v>
      </c>
      <c r="AT6" s="1" t="s">
        <v>662</v>
      </c>
      <c r="AU6" s="1" t="s">
        <v>721</v>
      </c>
      <c r="AV6" s="1" t="s">
        <v>655</v>
      </c>
    </row>
    <row r="7" spans="1:48" x14ac:dyDescent="0.25">
      <c r="A7" s="1">
        <v>11</v>
      </c>
      <c r="B7" s="1">
        <v>108129732</v>
      </c>
      <c r="C7" s="1">
        <v>108129732</v>
      </c>
      <c r="D7" s="1" t="s">
        <v>57</v>
      </c>
      <c r="E7" s="1" t="s">
        <v>79</v>
      </c>
      <c r="F7" s="1" t="s">
        <v>93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>
        <v>1</v>
      </c>
      <c r="M7" s="1" t="s">
        <v>43</v>
      </c>
      <c r="N7" s="1" t="s">
        <v>94</v>
      </c>
      <c r="O7" s="1" t="s">
        <v>118</v>
      </c>
      <c r="P7" s="2" t="s">
        <v>46</v>
      </c>
      <c r="Q7" s="1" t="s">
        <v>119</v>
      </c>
      <c r="R7" s="1">
        <v>6.9000000000000006E-2</v>
      </c>
      <c r="S7" s="1" t="s">
        <v>60</v>
      </c>
      <c r="T7" s="1" t="s">
        <v>50</v>
      </c>
      <c r="U7" s="1" t="s">
        <v>36</v>
      </c>
      <c r="V7" s="1" t="s">
        <v>51</v>
      </c>
      <c r="W7" s="1" t="s">
        <v>38</v>
      </c>
      <c r="X7" s="1" t="s">
        <v>52</v>
      </c>
      <c r="Y7" s="1" t="s">
        <v>53</v>
      </c>
      <c r="Z7" s="1" t="s">
        <v>120</v>
      </c>
      <c r="AA7" s="1">
        <v>128</v>
      </c>
      <c r="AB7" s="1">
        <v>67</v>
      </c>
      <c r="AC7" s="1">
        <v>61</v>
      </c>
      <c r="AD7" s="1">
        <v>47.66</v>
      </c>
      <c r="AE7" s="1" t="s">
        <v>55</v>
      </c>
      <c r="AF7" s="1">
        <v>1</v>
      </c>
      <c r="AG7" s="1">
        <v>50.698600599999999</v>
      </c>
      <c r="AH7" s="3">
        <v>4.9249999999999998E-5</v>
      </c>
      <c r="AI7" s="1" t="s">
        <v>56</v>
      </c>
      <c r="AJ7" s="1" t="str">
        <f t="shared" si="0"/>
        <v>NC_000011.9:g.108129732C&gt;T</v>
      </c>
      <c r="AK7" s="1" t="str">
        <f t="shared" si="1"/>
        <v>NM_000051.3:c.2396C&gt;T</v>
      </c>
      <c r="AL7" s="1" t="s">
        <v>665</v>
      </c>
      <c r="AM7" s="1">
        <v>1</v>
      </c>
      <c r="AN7" s="1">
        <v>4</v>
      </c>
      <c r="AO7" s="1" t="s">
        <v>668</v>
      </c>
      <c r="AP7" s="1" t="str">
        <f t="shared" si="2"/>
        <v>g.108129732C&gt;T</v>
      </c>
      <c r="AQ7" s="1">
        <v>0</v>
      </c>
      <c r="AR7" s="1" t="s">
        <v>46</v>
      </c>
      <c r="AS7" s="1" t="s">
        <v>46</v>
      </c>
      <c r="AT7" s="1" t="s">
        <v>662</v>
      </c>
      <c r="AU7" s="1" t="s">
        <v>721</v>
      </c>
      <c r="AV7" s="1" t="s">
        <v>655</v>
      </c>
    </row>
    <row r="8" spans="1:48" x14ac:dyDescent="0.25">
      <c r="A8" s="1">
        <v>11</v>
      </c>
      <c r="B8" s="1">
        <v>108158399</v>
      </c>
      <c r="C8" s="1">
        <v>108158399</v>
      </c>
      <c r="D8" s="1" t="s">
        <v>88</v>
      </c>
      <c r="E8" s="1" t="s">
        <v>92</v>
      </c>
      <c r="F8" s="1" t="s">
        <v>93</v>
      </c>
      <c r="G8" s="1" t="s">
        <v>38</v>
      </c>
      <c r="H8" s="1" t="s">
        <v>39</v>
      </c>
      <c r="I8" s="1" t="s">
        <v>40</v>
      </c>
      <c r="J8" s="1" t="s">
        <v>41</v>
      </c>
      <c r="K8" s="1" t="s">
        <v>42</v>
      </c>
      <c r="L8" s="1">
        <v>1</v>
      </c>
      <c r="M8" s="1" t="s">
        <v>43</v>
      </c>
      <c r="N8" s="1" t="s">
        <v>94</v>
      </c>
      <c r="O8" s="1" t="s">
        <v>190</v>
      </c>
      <c r="P8" s="2" t="s">
        <v>46</v>
      </c>
      <c r="Q8" s="1" t="s">
        <v>191</v>
      </c>
      <c r="R8" s="1">
        <v>0</v>
      </c>
      <c r="S8" s="1" t="s">
        <v>60</v>
      </c>
      <c r="T8" s="1" t="s">
        <v>50</v>
      </c>
      <c r="U8" s="1" t="s">
        <v>36</v>
      </c>
      <c r="V8" s="1" t="s">
        <v>51</v>
      </c>
      <c r="W8" s="1" t="s">
        <v>38</v>
      </c>
      <c r="X8" s="1" t="s">
        <v>52</v>
      </c>
      <c r="Y8" s="1" t="s">
        <v>53</v>
      </c>
      <c r="Z8" s="1" t="s">
        <v>192</v>
      </c>
      <c r="AA8" s="1">
        <f t="shared" ref="AA8:AA13" si="3">AB8+AC8</f>
        <v>264</v>
      </c>
      <c r="AB8" s="1">
        <v>148</v>
      </c>
      <c r="AC8" s="1">
        <v>116</v>
      </c>
      <c r="AD8" s="1">
        <v>43.94</v>
      </c>
      <c r="AE8" s="1" t="s">
        <v>55</v>
      </c>
      <c r="AF8" s="1">
        <v>1</v>
      </c>
      <c r="AG8" s="1">
        <v>94.304782489999994</v>
      </c>
      <c r="AH8" s="1">
        <v>1.3877E-4</v>
      </c>
      <c r="AI8" s="1" t="s">
        <v>69</v>
      </c>
      <c r="AJ8" s="1" t="str">
        <f t="shared" si="0"/>
        <v>NC_000011.9:g.108158399A&gt;G</v>
      </c>
      <c r="AK8" s="1" t="str">
        <f t="shared" si="1"/>
        <v>NM_000051.3:c.4066A&gt;G</v>
      </c>
      <c r="AL8" s="1" t="s">
        <v>663</v>
      </c>
      <c r="AM8" s="1">
        <v>1</v>
      </c>
      <c r="AN8" s="1">
        <v>5</v>
      </c>
      <c r="AO8" s="1" t="s">
        <v>677</v>
      </c>
      <c r="AP8" s="1" t="str">
        <f t="shared" si="2"/>
        <v>g.108158399A&gt;G</v>
      </c>
      <c r="AQ8" s="1">
        <v>0</v>
      </c>
      <c r="AR8" s="1" t="s">
        <v>46</v>
      </c>
      <c r="AS8" s="1" t="s">
        <v>46</v>
      </c>
      <c r="AT8" s="1" t="s">
        <v>662</v>
      </c>
      <c r="AU8" s="1" t="s">
        <v>721</v>
      </c>
      <c r="AV8" s="1" t="s">
        <v>655</v>
      </c>
    </row>
    <row r="9" spans="1:48" x14ac:dyDescent="0.25">
      <c r="A9" s="1">
        <v>11</v>
      </c>
      <c r="B9" s="1">
        <v>108160416</v>
      </c>
      <c r="C9" s="1">
        <v>108160416</v>
      </c>
      <c r="D9" s="1" t="s">
        <v>79</v>
      </c>
      <c r="E9" s="1" t="s">
        <v>57</v>
      </c>
      <c r="F9" s="1" t="s">
        <v>93</v>
      </c>
      <c r="G9" s="1" t="s">
        <v>38</v>
      </c>
      <c r="H9" s="1" t="s">
        <v>39</v>
      </c>
      <c r="I9" s="1" t="s">
        <v>40</v>
      </c>
      <c r="J9" s="1" t="s">
        <v>41</v>
      </c>
      <c r="K9" s="1" t="s">
        <v>42</v>
      </c>
      <c r="L9" s="1">
        <v>1</v>
      </c>
      <c r="M9" s="1" t="s">
        <v>43</v>
      </c>
      <c r="N9" s="1" t="s">
        <v>94</v>
      </c>
      <c r="O9" s="1" t="s">
        <v>193</v>
      </c>
      <c r="P9" s="2" t="s">
        <v>46</v>
      </c>
      <c r="Q9" s="1" t="s">
        <v>194</v>
      </c>
      <c r="R9" s="1">
        <v>1</v>
      </c>
      <c r="S9" s="1" t="s">
        <v>60</v>
      </c>
      <c r="T9" s="1" t="s">
        <v>50</v>
      </c>
      <c r="U9" s="1" t="s">
        <v>36</v>
      </c>
      <c r="V9" s="1" t="s">
        <v>51</v>
      </c>
      <c r="W9" s="1" t="s">
        <v>38</v>
      </c>
      <c r="X9" s="1" t="s">
        <v>52</v>
      </c>
      <c r="Y9" s="1" t="s">
        <v>53</v>
      </c>
      <c r="Z9" s="1" t="s">
        <v>195</v>
      </c>
      <c r="AA9" s="1">
        <f t="shared" si="3"/>
        <v>81</v>
      </c>
      <c r="AB9" s="1">
        <v>12</v>
      </c>
      <c r="AC9" s="1">
        <v>69</v>
      </c>
      <c r="AD9" s="1">
        <v>85.19</v>
      </c>
      <c r="AE9" s="1" t="s">
        <v>55</v>
      </c>
      <c r="AF9" s="1">
        <v>1</v>
      </c>
      <c r="AG9" s="1">
        <v>75.713274510000005</v>
      </c>
      <c r="AH9" s="1">
        <v>4.3093999999999999E-4</v>
      </c>
      <c r="AI9" s="1" t="s">
        <v>69</v>
      </c>
      <c r="AJ9" s="1" t="str">
        <f t="shared" si="0"/>
        <v>NC_000011.9:g.108160416T&gt;C</v>
      </c>
      <c r="AK9" s="1" t="str">
        <f t="shared" si="1"/>
        <v>NM_000051.3:c.4324T&gt;C</v>
      </c>
      <c r="AL9" s="1" t="s">
        <v>678</v>
      </c>
      <c r="AM9" s="1">
        <v>1</v>
      </c>
      <c r="AN9" s="1">
        <v>6</v>
      </c>
      <c r="AO9" s="1" t="s">
        <v>679</v>
      </c>
      <c r="AP9" s="1" t="str">
        <f t="shared" si="2"/>
        <v>g.108160416T&gt;C</v>
      </c>
      <c r="AQ9" s="1">
        <v>1</v>
      </c>
      <c r="AR9" s="1" t="s">
        <v>680</v>
      </c>
      <c r="AS9" s="1" t="s">
        <v>46</v>
      </c>
      <c r="AT9" s="1" t="s">
        <v>662</v>
      </c>
      <c r="AU9" s="1" t="s">
        <v>721</v>
      </c>
      <c r="AV9" s="1" t="s">
        <v>655</v>
      </c>
    </row>
    <row r="10" spans="1:48" x14ac:dyDescent="0.25">
      <c r="A10" s="1">
        <v>11</v>
      </c>
      <c r="B10" s="1">
        <v>108199845</v>
      </c>
      <c r="C10" s="1">
        <v>108199845</v>
      </c>
      <c r="D10" s="1" t="s">
        <v>57</v>
      </c>
      <c r="E10" s="1" t="s">
        <v>92</v>
      </c>
      <c r="F10" s="1" t="s">
        <v>93</v>
      </c>
      <c r="G10" s="1" t="s">
        <v>38</v>
      </c>
      <c r="H10" s="1" t="s">
        <v>39</v>
      </c>
      <c r="I10" s="1" t="s">
        <v>40</v>
      </c>
      <c r="J10" s="1" t="s">
        <v>41</v>
      </c>
      <c r="K10" s="1" t="s">
        <v>42</v>
      </c>
      <c r="L10" s="1">
        <v>1</v>
      </c>
      <c r="M10" s="1" t="s">
        <v>43</v>
      </c>
      <c r="N10" s="1" t="s">
        <v>94</v>
      </c>
      <c r="O10" s="1" t="s">
        <v>204</v>
      </c>
      <c r="P10" s="2" t="s">
        <v>46</v>
      </c>
      <c r="Q10" s="1" t="s">
        <v>205</v>
      </c>
      <c r="R10" s="1">
        <v>1</v>
      </c>
      <c r="S10" s="1" t="s">
        <v>139</v>
      </c>
      <c r="T10" s="1" t="s">
        <v>50</v>
      </c>
      <c r="U10" s="1" t="s">
        <v>36</v>
      </c>
      <c r="V10" s="1" t="s">
        <v>51</v>
      </c>
      <c r="W10" s="1" t="s">
        <v>38</v>
      </c>
      <c r="X10" s="1" t="s">
        <v>52</v>
      </c>
      <c r="Y10" s="1" t="s">
        <v>53</v>
      </c>
      <c r="Z10" s="1" t="s">
        <v>206</v>
      </c>
      <c r="AA10" s="1">
        <f t="shared" si="3"/>
        <v>144</v>
      </c>
      <c r="AB10" s="1">
        <v>81</v>
      </c>
      <c r="AC10" s="1">
        <v>63</v>
      </c>
      <c r="AD10" s="1">
        <v>43.75</v>
      </c>
      <c r="AE10" s="1" t="s">
        <v>55</v>
      </c>
      <c r="AF10" s="1">
        <v>1</v>
      </c>
      <c r="AG10" s="1">
        <v>51.16004581</v>
      </c>
      <c r="AH10" s="1">
        <v>1.8760000000000001E-4</v>
      </c>
      <c r="AI10" s="1" t="s">
        <v>69</v>
      </c>
      <c r="AJ10" s="1" t="str">
        <f t="shared" si="0"/>
        <v>NC_000011.9:g.108199845C&gt;G</v>
      </c>
      <c r="AK10" s="1" t="str">
        <f t="shared" si="1"/>
        <v>NM_000051.3:c.7187C&gt;G</v>
      </c>
      <c r="AL10" s="1" t="s">
        <v>663</v>
      </c>
      <c r="AM10" s="1">
        <v>1</v>
      </c>
      <c r="AN10" s="1">
        <v>5</v>
      </c>
      <c r="AO10" s="1" t="s">
        <v>682</v>
      </c>
      <c r="AP10" s="1" t="str">
        <f t="shared" si="2"/>
        <v>g.108199845C&gt;G</v>
      </c>
      <c r="AQ10" s="1">
        <v>0</v>
      </c>
      <c r="AR10" s="1" t="s">
        <v>46</v>
      </c>
      <c r="AS10" s="1" t="s">
        <v>46</v>
      </c>
      <c r="AT10" s="1" t="s">
        <v>662</v>
      </c>
      <c r="AU10" s="1" t="s">
        <v>721</v>
      </c>
      <c r="AV10" s="1" t="s">
        <v>655</v>
      </c>
    </row>
    <row r="11" spans="1:48" x14ac:dyDescent="0.25">
      <c r="A11" s="1">
        <v>11</v>
      </c>
      <c r="B11" s="1">
        <v>108201023</v>
      </c>
      <c r="C11" s="1">
        <v>108201023</v>
      </c>
      <c r="D11" s="1" t="s">
        <v>79</v>
      </c>
      <c r="E11" s="1" t="s">
        <v>57</v>
      </c>
      <c r="F11" s="1" t="s">
        <v>93</v>
      </c>
      <c r="G11" s="1" t="s">
        <v>38</v>
      </c>
      <c r="H11" s="1" t="s">
        <v>39</v>
      </c>
      <c r="I11" s="1" t="s">
        <v>40</v>
      </c>
      <c r="J11" s="1" t="s">
        <v>41</v>
      </c>
      <c r="K11" s="1" t="s">
        <v>42</v>
      </c>
      <c r="L11" s="1">
        <v>1</v>
      </c>
      <c r="M11" s="1" t="s">
        <v>43</v>
      </c>
      <c r="N11" s="1" t="s">
        <v>94</v>
      </c>
      <c r="O11" s="1" t="s">
        <v>210</v>
      </c>
      <c r="P11" s="2" t="s">
        <v>46</v>
      </c>
      <c r="Q11" s="1" t="s">
        <v>211</v>
      </c>
      <c r="R11" s="1">
        <v>1</v>
      </c>
      <c r="S11" s="1" t="s">
        <v>139</v>
      </c>
      <c r="T11" s="1" t="s">
        <v>50</v>
      </c>
      <c r="U11" s="1" t="s">
        <v>36</v>
      </c>
      <c r="V11" s="1" t="s">
        <v>51</v>
      </c>
      <c r="W11" s="1" t="s">
        <v>38</v>
      </c>
      <c r="X11" s="1" t="s">
        <v>52</v>
      </c>
      <c r="Y11" s="1" t="s">
        <v>53</v>
      </c>
      <c r="Z11" s="1" t="s">
        <v>212</v>
      </c>
      <c r="AA11" s="1">
        <f t="shared" si="3"/>
        <v>76</v>
      </c>
      <c r="AB11" s="1">
        <v>56</v>
      </c>
      <c r="AC11" s="1">
        <v>20</v>
      </c>
      <c r="AD11" s="1">
        <v>26.32</v>
      </c>
      <c r="AE11" s="1" t="s">
        <v>55</v>
      </c>
      <c r="AF11" s="1">
        <v>0.99999955299999999</v>
      </c>
      <c r="AG11" s="1">
        <v>14.620120679999999</v>
      </c>
      <c r="AH11" s="1">
        <v>5.6965E-4</v>
      </c>
      <c r="AI11" s="1" t="s">
        <v>69</v>
      </c>
      <c r="AJ11" s="1" t="str">
        <f t="shared" si="0"/>
        <v>NC_000011.9:g.108201023T&gt;C</v>
      </c>
      <c r="AK11" s="1" t="str">
        <f t="shared" si="1"/>
        <v>NM_000051.3:c.7390T&gt;C</v>
      </c>
      <c r="AL11" s="1" t="s">
        <v>683</v>
      </c>
      <c r="AM11" s="1">
        <v>1</v>
      </c>
      <c r="AN11" s="1">
        <v>5</v>
      </c>
      <c r="AO11" s="1" t="s">
        <v>684</v>
      </c>
      <c r="AP11" s="1" t="str">
        <f t="shared" si="2"/>
        <v>g.108201023T&gt;C</v>
      </c>
      <c r="AQ11" s="1">
        <v>1</v>
      </c>
      <c r="AR11" s="1" t="s">
        <v>680</v>
      </c>
      <c r="AS11" s="1" t="s">
        <v>46</v>
      </c>
      <c r="AT11" s="1" t="s">
        <v>662</v>
      </c>
      <c r="AU11" s="1" t="s">
        <v>721</v>
      </c>
      <c r="AV11" s="1" t="s">
        <v>655</v>
      </c>
    </row>
    <row r="12" spans="1:48" x14ac:dyDescent="0.25">
      <c r="A12" s="1">
        <v>11</v>
      </c>
      <c r="B12" s="1">
        <v>108205783</v>
      </c>
      <c r="C12" s="1">
        <v>108205783</v>
      </c>
      <c r="D12" s="1" t="s">
        <v>88</v>
      </c>
      <c r="E12" s="1" t="s">
        <v>79</v>
      </c>
      <c r="F12" s="1" t="s">
        <v>93</v>
      </c>
      <c r="G12" s="1" t="s">
        <v>38</v>
      </c>
      <c r="H12" s="1" t="s">
        <v>39</v>
      </c>
      <c r="I12" s="1" t="s">
        <v>40</v>
      </c>
      <c r="J12" s="1" t="s">
        <v>41</v>
      </c>
      <c r="K12" s="1" t="s">
        <v>42</v>
      </c>
      <c r="L12" s="1">
        <v>1</v>
      </c>
      <c r="M12" s="1" t="s">
        <v>43</v>
      </c>
      <c r="N12" s="1" t="s">
        <v>221</v>
      </c>
      <c r="O12" s="1" t="s">
        <v>240</v>
      </c>
      <c r="P12" s="2" t="s">
        <v>46</v>
      </c>
      <c r="Q12" s="1" t="s">
        <v>241</v>
      </c>
      <c r="R12" s="1">
        <v>1</v>
      </c>
      <c r="S12" s="1" t="s">
        <v>49</v>
      </c>
      <c r="T12" s="1" t="s">
        <v>50</v>
      </c>
      <c r="U12" s="1" t="s">
        <v>36</v>
      </c>
      <c r="V12" s="1" t="s">
        <v>51</v>
      </c>
      <c r="W12" s="1" t="s">
        <v>38</v>
      </c>
      <c r="X12" s="1" t="s">
        <v>52</v>
      </c>
      <c r="Y12" s="1" t="s">
        <v>53</v>
      </c>
      <c r="Z12" s="1" t="s">
        <v>242</v>
      </c>
      <c r="AA12" s="1">
        <f t="shared" si="3"/>
        <v>159</v>
      </c>
      <c r="AB12" s="1">
        <v>59</v>
      </c>
      <c r="AC12" s="1">
        <v>100</v>
      </c>
      <c r="AD12" s="1">
        <v>62.5</v>
      </c>
      <c r="AE12" s="1" t="s">
        <v>55</v>
      </c>
      <c r="AF12" s="1">
        <v>1</v>
      </c>
      <c r="AG12" s="1">
        <v>91.533353669999997</v>
      </c>
      <c r="AH12" s="1" t="s">
        <v>46</v>
      </c>
      <c r="AI12" s="1" t="s">
        <v>69</v>
      </c>
      <c r="AJ12" s="1" t="str">
        <f t="shared" si="0"/>
        <v>NC_000011.9:g.108205783A&gt;T</v>
      </c>
      <c r="AK12" s="1" t="str">
        <f t="shared" si="1"/>
        <v>NM_000051.3:c.8098A&gt;T</v>
      </c>
      <c r="AL12" s="1" t="s">
        <v>690</v>
      </c>
      <c r="AM12" s="1">
        <v>1</v>
      </c>
      <c r="AN12" s="1">
        <v>1</v>
      </c>
      <c r="AO12" s="1" t="s">
        <v>691</v>
      </c>
      <c r="AP12" s="1" t="str">
        <f t="shared" si="2"/>
        <v>g.108205783A&gt;T</v>
      </c>
      <c r="AQ12" s="1">
        <v>1</v>
      </c>
      <c r="AR12" s="1" t="s">
        <v>659</v>
      </c>
      <c r="AS12" s="1" t="s">
        <v>46</v>
      </c>
      <c r="AT12" s="1" t="s">
        <v>662</v>
      </c>
      <c r="AU12" s="9" t="s">
        <v>690</v>
      </c>
      <c r="AV12" s="9" t="s">
        <v>655</v>
      </c>
    </row>
    <row r="13" spans="1:48" x14ac:dyDescent="0.25">
      <c r="A13" s="1">
        <v>11</v>
      </c>
      <c r="B13" s="1">
        <v>108128334</v>
      </c>
      <c r="C13" s="1">
        <v>108128334</v>
      </c>
      <c r="D13" s="1" t="s">
        <v>92</v>
      </c>
      <c r="E13" s="1" t="s">
        <v>88</v>
      </c>
      <c r="F13" s="1" t="s">
        <v>93</v>
      </c>
      <c r="G13" s="1" t="s">
        <v>38</v>
      </c>
      <c r="H13" s="1" t="s">
        <v>39</v>
      </c>
      <c r="I13" s="1" t="s">
        <v>40</v>
      </c>
      <c r="J13" s="1" t="s">
        <v>41</v>
      </c>
      <c r="K13" s="1" t="s">
        <v>42</v>
      </c>
      <c r="L13" s="1">
        <v>1</v>
      </c>
      <c r="M13" s="1" t="s">
        <v>43</v>
      </c>
      <c r="N13" s="1" t="s">
        <v>243</v>
      </c>
      <c r="O13" s="1" t="s">
        <v>247</v>
      </c>
      <c r="P13" s="2" t="s">
        <v>46</v>
      </c>
      <c r="Q13" s="1" t="s">
        <v>248</v>
      </c>
      <c r="R13" s="1">
        <v>1</v>
      </c>
      <c r="S13" s="1" t="s">
        <v>36</v>
      </c>
      <c r="T13" s="1" t="s">
        <v>36</v>
      </c>
      <c r="U13" s="1" t="s">
        <v>36</v>
      </c>
      <c r="V13" s="1" t="s">
        <v>51</v>
      </c>
      <c r="W13" s="1" t="s">
        <v>38</v>
      </c>
      <c r="X13" s="1" t="s">
        <v>52</v>
      </c>
      <c r="Y13" s="1" t="s">
        <v>53</v>
      </c>
      <c r="Z13" s="1" t="s">
        <v>249</v>
      </c>
      <c r="AA13" s="1">
        <f t="shared" si="3"/>
        <v>48</v>
      </c>
      <c r="AB13" s="1">
        <v>39</v>
      </c>
      <c r="AC13" s="1">
        <v>9</v>
      </c>
      <c r="AD13" s="1">
        <v>18.75</v>
      </c>
      <c r="AE13" s="1" t="s">
        <v>55</v>
      </c>
      <c r="AF13" s="1">
        <v>0.99801916800000001</v>
      </c>
      <c r="AG13" s="1">
        <v>6.2222596120000002</v>
      </c>
      <c r="AH13" s="1" t="s">
        <v>46</v>
      </c>
      <c r="AI13" s="1" t="s">
        <v>62</v>
      </c>
      <c r="AJ13" s="1" t="str">
        <f t="shared" si="0"/>
        <v>NC_000011.9:g.108128334G&gt;A</v>
      </c>
      <c r="AK13" s="1" t="str">
        <f t="shared" si="1"/>
        <v>NM_000051.3:c.2376+1G&gt;A</v>
      </c>
      <c r="AL13" s="1" t="s">
        <v>690</v>
      </c>
      <c r="AM13" s="1">
        <v>1</v>
      </c>
      <c r="AN13" s="1">
        <v>1</v>
      </c>
      <c r="AO13" s="1" t="s">
        <v>691</v>
      </c>
      <c r="AP13" s="1" t="str">
        <f t="shared" si="2"/>
        <v>g.108128334G&gt;A</v>
      </c>
      <c r="AQ13" s="1">
        <v>1</v>
      </c>
      <c r="AR13" s="7" t="s">
        <v>692</v>
      </c>
      <c r="AS13" s="1" t="s">
        <v>46</v>
      </c>
      <c r="AT13" s="1" t="s">
        <v>662</v>
      </c>
      <c r="AU13" s="9" t="s">
        <v>690</v>
      </c>
      <c r="AV13" s="9" t="s">
        <v>655</v>
      </c>
    </row>
    <row r="14" spans="1:48" x14ac:dyDescent="0.25">
      <c r="A14" s="1">
        <v>11</v>
      </c>
      <c r="B14" s="1">
        <v>108122653</v>
      </c>
      <c r="C14" s="1">
        <v>108122653</v>
      </c>
      <c r="D14" s="1" t="s">
        <v>79</v>
      </c>
      <c r="E14" s="1" t="s">
        <v>92</v>
      </c>
      <c r="F14" s="1" t="s">
        <v>93</v>
      </c>
      <c r="G14" s="1" t="s">
        <v>38</v>
      </c>
      <c r="H14" s="1" t="s">
        <v>39</v>
      </c>
      <c r="I14" s="1" t="s">
        <v>40</v>
      </c>
      <c r="J14" s="1" t="s">
        <v>41</v>
      </c>
      <c r="K14" s="1" t="s">
        <v>42</v>
      </c>
      <c r="L14" s="1">
        <v>1</v>
      </c>
      <c r="M14" s="1" t="s">
        <v>43</v>
      </c>
      <c r="N14" s="1" t="s">
        <v>94</v>
      </c>
      <c r="O14" s="1" t="s">
        <v>109</v>
      </c>
      <c r="P14" s="2" t="s">
        <v>46</v>
      </c>
      <c r="Q14" s="1" t="s">
        <v>110</v>
      </c>
      <c r="R14" s="1">
        <v>0.94399999999999995</v>
      </c>
      <c r="S14" s="1" t="s">
        <v>60</v>
      </c>
      <c r="T14" s="1" t="s">
        <v>50</v>
      </c>
      <c r="U14" s="1" t="s">
        <v>36</v>
      </c>
      <c r="V14" s="1" t="s">
        <v>51</v>
      </c>
      <c r="W14" s="1" t="s">
        <v>38</v>
      </c>
      <c r="X14" s="1" t="s">
        <v>52</v>
      </c>
      <c r="Y14" s="1" t="s">
        <v>53</v>
      </c>
      <c r="Z14" s="1" t="s">
        <v>111</v>
      </c>
      <c r="AA14" s="1">
        <v>84</v>
      </c>
      <c r="AB14" s="1">
        <v>62</v>
      </c>
      <c r="AC14" s="1">
        <v>22</v>
      </c>
      <c r="AD14" s="1">
        <v>26.19</v>
      </c>
      <c r="AE14" s="1" t="s">
        <v>55</v>
      </c>
      <c r="AF14" s="1">
        <v>0.99999989499999997</v>
      </c>
      <c r="AG14" s="1">
        <v>16.06887433</v>
      </c>
      <c r="AH14" s="1" t="s">
        <v>46</v>
      </c>
      <c r="AI14" s="1" t="s">
        <v>56</v>
      </c>
      <c r="AJ14" s="1" t="str">
        <f t="shared" si="0"/>
        <v>NC_000011.9:g.108122653T&gt;G</v>
      </c>
      <c r="AK14" s="1" t="str">
        <f t="shared" si="1"/>
        <v>NM_000051.3:c.1697T&gt;G</v>
      </c>
      <c r="AL14" s="1" t="s">
        <v>654</v>
      </c>
      <c r="AM14" s="1" t="s">
        <v>46</v>
      </c>
      <c r="AN14" s="1" t="s">
        <v>46</v>
      </c>
      <c r="AO14" s="1" t="s">
        <v>46</v>
      </c>
      <c r="AP14" s="1" t="str">
        <f t="shared" si="2"/>
        <v>g.108122653T&gt;G</v>
      </c>
      <c r="AQ14" s="1">
        <v>0</v>
      </c>
      <c r="AR14" s="1" t="s">
        <v>46</v>
      </c>
      <c r="AS14" s="1" t="s">
        <v>46</v>
      </c>
      <c r="AT14" s="1" t="s">
        <v>662</v>
      </c>
      <c r="AU14" s="1" t="s">
        <v>694</v>
      </c>
      <c r="AV14" s="1" t="s">
        <v>655</v>
      </c>
    </row>
    <row r="15" spans="1:48" x14ac:dyDescent="0.25">
      <c r="A15" s="1">
        <v>11</v>
      </c>
      <c r="B15" s="1">
        <v>108127059</v>
      </c>
      <c r="C15" s="1">
        <v>108127059</v>
      </c>
      <c r="D15" s="1" t="s">
        <v>88</v>
      </c>
      <c r="E15" s="1" t="s">
        <v>92</v>
      </c>
      <c r="F15" s="1" t="s">
        <v>93</v>
      </c>
      <c r="G15" s="1" t="s">
        <v>38</v>
      </c>
      <c r="H15" s="1" t="s">
        <v>39</v>
      </c>
      <c r="I15" s="1" t="s">
        <v>40</v>
      </c>
      <c r="J15" s="1" t="s">
        <v>41</v>
      </c>
      <c r="K15" s="1" t="s">
        <v>42</v>
      </c>
      <c r="L15" s="1">
        <v>1</v>
      </c>
      <c r="M15" s="1" t="s">
        <v>43</v>
      </c>
      <c r="N15" s="1" t="s">
        <v>94</v>
      </c>
      <c r="O15" s="1" t="s">
        <v>115</v>
      </c>
      <c r="P15" s="2" t="s">
        <v>46</v>
      </c>
      <c r="Q15" s="1" t="s">
        <v>116</v>
      </c>
      <c r="R15" s="1">
        <v>1</v>
      </c>
      <c r="S15" s="1" t="s">
        <v>60</v>
      </c>
      <c r="T15" s="1" t="s">
        <v>50</v>
      </c>
      <c r="U15" s="1" t="s">
        <v>36</v>
      </c>
      <c r="V15" s="1" t="s">
        <v>51</v>
      </c>
      <c r="W15" s="1" t="s">
        <v>38</v>
      </c>
      <c r="X15" s="1" t="s">
        <v>52</v>
      </c>
      <c r="Y15" s="1" t="s">
        <v>53</v>
      </c>
      <c r="Z15" s="1" t="s">
        <v>117</v>
      </c>
      <c r="AA15" s="1">
        <v>45</v>
      </c>
      <c r="AB15" s="1">
        <v>25</v>
      </c>
      <c r="AC15" s="1">
        <v>20</v>
      </c>
      <c r="AD15" s="1">
        <v>44.44</v>
      </c>
      <c r="AE15" s="1" t="s">
        <v>55</v>
      </c>
      <c r="AF15" s="1">
        <v>0.99999991700000002</v>
      </c>
      <c r="AG15" s="1">
        <v>16.308021849999999</v>
      </c>
      <c r="AH15" s="1" t="s">
        <v>46</v>
      </c>
      <c r="AI15" s="1" t="s">
        <v>56</v>
      </c>
      <c r="AJ15" s="1" t="str">
        <f t="shared" si="0"/>
        <v>NC_000011.9:g.108127059A&gt;G</v>
      </c>
      <c r="AK15" s="1" t="str">
        <f t="shared" si="1"/>
        <v>NM_000051.3:c.2242A&gt;G</v>
      </c>
      <c r="AL15" s="1" t="s">
        <v>654</v>
      </c>
      <c r="AM15" s="1" t="s">
        <v>46</v>
      </c>
      <c r="AN15" s="1" t="s">
        <v>46</v>
      </c>
      <c r="AO15" s="1" t="s">
        <v>46</v>
      </c>
      <c r="AP15" s="1" t="str">
        <f t="shared" si="2"/>
        <v>g.108127059A&gt;G</v>
      </c>
      <c r="AQ15" s="1">
        <v>0</v>
      </c>
      <c r="AR15" s="1" t="s">
        <v>46</v>
      </c>
      <c r="AS15" s="1" t="s">
        <v>46</v>
      </c>
      <c r="AT15" s="1" t="s">
        <v>662</v>
      </c>
      <c r="AU15" s="1" t="s">
        <v>694</v>
      </c>
      <c r="AV15" s="1" t="s">
        <v>655</v>
      </c>
    </row>
    <row r="16" spans="1:48" x14ac:dyDescent="0.25">
      <c r="A16" s="1">
        <v>11</v>
      </c>
      <c r="B16" s="1">
        <v>108203561</v>
      </c>
      <c r="C16" s="1">
        <v>108203561</v>
      </c>
      <c r="D16" s="1" t="s">
        <v>92</v>
      </c>
      <c r="E16" s="1" t="s">
        <v>88</v>
      </c>
      <c r="F16" s="1" t="s">
        <v>93</v>
      </c>
      <c r="G16" s="1" t="s">
        <v>38</v>
      </c>
      <c r="H16" s="1" t="s">
        <v>39</v>
      </c>
      <c r="I16" s="1" t="s">
        <v>40</v>
      </c>
      <c r="J16" s="1" t="s">
        <v>41</v>
      </c>
      <c r="K16" s="1" t="s">
        <v>42</v>
      </c>
      <c r="L16" s="1">
        <v>1</v>
      </c>
      <c r="M16" s="1" t="s">
        <v>43</v>
      </c>
      <c r="N16" s="1" t="s">
        <v>94</v>
      </c>
      <c r="O16" s="1" t="s">
        <v>141</v>
      </c>
      <c r="P16" s="2" t="s">
        <v>46</v>
      </c>
      <c r="Q16" s="1" t="s">
        <v>142</v>
      </c>
      <c r="R16" s="1">
        <v>1</v>
      </c>
      <c r="S16" s="1" t="s">
        <v>49</v>
      </c>
      <c r="T16" s="1" t="s">
        <v>50</v>
      </c>
      <c r="U16" s="1" t="s">
        <v>36</v>
      </c>
      <c r="V16" s="1" t="s">
        <v>51</v>
      </c>
      <c r="W16" s="1" t="s">
        <v>38</v>
      </c>
      <c r="X16" s="1" t="s">
        <v>52</v>
      </c>
      <c r="Y16" s="1" t="s">
        <v>53</v>
      </c>
      <c r="Z16" s="1" t="s">
        <v>143</v>
      </c>
      <c r="AA16" s="1">
        <v>136</v>
      </c>
      <c r="AB16" s="1">
        <v>116</v>
      </c>
      <c r="AC16" s="1">
        <v>20</v>
      </c>
      <c r="AD16" s="1">
        <v>14.71</v>
      </c>
      <c r="AE16" s="1" t="s">
        <v>55</v>
      </c>
      <c r="AF16" s="1">
        <v>0.99999830999999995</v>
      </c>
      <c r="AG16" s="1">
        <v>13.29058401</v>
      </c>
      <c r="AH16" s="1" t="s">
        <v>46</v>
      </c>
      <c r="AI16" s="1" t="s">
        <v>56</v>
      </c>
      <c r="AJ16" s="1" t="str">
        <f t="shared" si="0"/>
        <v>NC_000011.9:g.108203561G&gt;A</v>
      </c>
      <c r="AK16" s="1" t="str">
        <f t="shared" si="1"/>
        <v>NM_000051.3:c.7861G&gt;A</v>
      </c>
      <c r="AL16" s="1" t="s">
        <v>654</v>
      </c>
      <c r="AM16" s="1" t="s">
        <v>46</v>
      </c>
      <c r="AN16" s="1" t="s">
        <v>46</v>
      </c>
      <c r="AO16" s="1" t="s">
        <v>46</v>
      </c>
      <c r="AP16" s="1" t="str">
        <f t="shared" si="2"/>
        <v>g.108203561G&gt;A</v>
      </c>
      <c r="AQ16" s="1">
        <v>0</v>
      </c>
      <c r="AR16" s="1" t="s">
        <v>46</v>
      </c>
      <c r="AS16" s="1" t="s">
        <v>46</v>
      </c>
      <c r="AT16" s="1" t="s">
        <v>662</v>
      </c>
      <c r="AU16" s="1" t="s">
        <v>694</v>
      </c>
      <c r="AV16" s="1" t="s">
        <v>655</v>
      </c>
    </row>
    <row r="17" spans="1:48" x14ac:dyDescent="0.25">
      <c r="A17" s="1">
        <v>11</v>
      </c>
      <c r="B17" s="1">
        <v>108213985</v>
      </c>
      <c r="C17" s="1">
        <v>108213985</v>
      </c>
      <c r="D17" s="1" t="s">
        <v>79</v>
      </c>
      <c r="E17" s="1" t="s">
        <v>57</v>
      </c>
      <c r="F17" s="1" t="s">
        <v>93</v>
      </c>
      <c r="G17" s="1" t="s">
        <v>38</v>
      </c>
      <c r="H17" s="1" t="s">
        <v>39</v>
      </c>
      <c r="I17" s="1" t="s">
        <v>40</v>
      </c>
      <c r="J17" s="1" t="s">
        <v>41</v>
      </c>
      <c r="K17" s="1" t="s">
        <v>42</v>
      </c>
      <c r="L17" s="1">
        <v>1</v>
      </c>
      <c r="M17" s="1" t="s">
        <v>43</v>
      </c>
      <c r="N17" s="1" t="s">
        <v>94</v>
      </c>
      <c r="O17" s="1" t="s">
        <v>151</v>
      </c>
      <c r="P17" s="2" t="s">
        <v>46</v>
      </c>
      <c r="Q17" s="1" t="s">
        <v>152</v>
      </c>
      <c r="R17" s="1">
        <v>1</v>
      </c>
      <c r="S17" s="1" t="s">
        <v>149</v>
      </c>
      <c r="T17" s="1" t="s">
        <v>50</v>
      </c>
      <c r="U17" s="1" t="s">
        <v>36</v>
      </c>
      <c r="V17" s="1" t="s">
        <v>51</v>
      </c>
      <c r="W17" s="1" t="s">
        <v>38</v>
      </c>
      <c r="X17" s="1" t="s">
        <v>52</v>
      </c>
      <c r="Y17" s="1" t="s">
        <v>53</v>
      </c>
      <c r="Z17" s="1" t="s">
        <v>153</v>
      </c>
      <c r="AA17" s="1">
        <v>75</v>
      </c>
      <c r="AB17" s="1">
        <v>28</v>
      </c>
      <c r="AC17" s="1">
        <v>47</v>
      </c>
      <c r="AD17" s="1">
        <v>62.67</v>
      </c>
      <c r="AE17" s="1" t="s">
        <v>55</v>
      </c>
      <c r="AF17" s="1">
        <v>1</v>
      </c>
      <c r="AG17" s="1">
        <v>42.954550910000002</v>
      </c>
      <c r="AH17" s="1" t="s">
        <v>46</v>
      </c>
      <c r="AI17" s="1" t="s">
        <v>56</v>
      </c>
      <c r="AJ17" s="1" t="str">
        <f t="shared" si="0"/>
        <v>NC_000011.9:g.108213985T&gt;C</v>
      </c>
      <c r="AK17" s="1" t="str">
        <f t="shared" si="1"/>
        <v>NM_000051.3:c.8305T&gt;C</v>
      </c>
      <c r="AL17" s="1" t="s">
        <v>654</v>
      </c>
      <c r="AM17" s="1" t="s">
        <v>46</v>
      </c>
      <c r="AN17" s="1" t="s">
        <v>46</v>
      </c>
      <c r="AO17" s="1" t="s">
        <v>46</v>
      </c>
      <c r="AP17" s="1" t="str">
        <f t="shared" si="2"/>
        <v>g.108213985T&gt;C</v>
      </c>
      <c r="AQ17" s="1">
        <v>0</v>
      </c>
      <c r="AR17" s="1" t="s">
        <v>46</v>
      </c>
      <c r="AS17" s="1" t="s">
        <v>46</v>
      </c>
      <c r="AT17" s="1" t="s">
        <v>662</v>
      </c>
      <c r="AU17" s="1" t="s">
        <v>694</v>
      </c>
      <c r="AV17" s="1" t="s">
        <v>655</v>
      </c>
    </row>
    <row r="18" spans="1:48" x14ac:dyDescent="0.25">
      <c r="A18" s="1">
        <v>11</v>
      </c>
      <c r="B18" s="1">
        <v>108224499</v>
      </c>
      <c r="C18" s="1">
        <v>108224499</v>
      </c>
      <c r="D18" s="1" t="s">
        <v>57</v>
      </c>
      <c r="E18" s="1" t="s">
        <v>79</v>
      </c>
      <c r="F18" s="1" t="s">
        <v>93</v>
      </c>
      <c r="G18" s="1" t="s">
        <v>38</v>
      </c>
      <c r="H18" s="1" t="s">
        <v>39</v>
      </c>
      <c r="I18" s="1" t="s">
        <v>40</v>
      </c>
      <c r="J18" s="1" t="s">
        <v>41</v>
      </c>
      <c r="K18" s="1" t="s">
        <v>42</v>
      </c>
      <c r="L18" s="1">
        <v>1</v>
      </c>
      <c r="M18" s="1" t="s">
        <v>43</v>
      </c>
      <c r="N18" s="1" t="s">
        <v>94</v>
      </c>
      <c r="O18" s="1" t="s">
        <v>159</v>
      </c>
      <c r="P18" s="2" t="s">
        <v>46</v>
      </c>
      <c r="Q18" s="1" t="s">
        <v>160</v>
      </c>
      <c r="R18" s="1">
        <v>1</v>
      </c>
      <c r="S18" s="1" t="s">
        <v>149</v>
      </c>
      <c r="T18" s="1" t="s">
        <v>50</v>
      </c>
      <c r="U18" s="1" t="s">
        <v>36</v>
      </c>
      <c r="V18" s="1" t="s">
        <v>51</v>
      </c>
      <c r="W18" s="1" t="s">
        <v>38</v>
      </c>
      <c r="X18" s="1" t="s">
        <v>52</v>
      </c>
      <c r="Y18" s="1" t="s">
        <v>53</v>
      </c>
      <c r="Z18" s="1" t="s">
        <v>161</v>
      </c>
      <c r="AA18" s="1">
        <v>62</v>
      </c>
      <c r="AB18" s="1">
        <v>34</v>
      </c>
      <c r="AC18" s="1">
        <v>28</v>
      </c>
      <c r="AD18" s="1">
        <v>45.16</v>
      </c>
      <c r="AE18" s="1" t="s">
        <v>55</v>
      </c>
      <c r="AF18" s="1">
        <v>1</v>
      </c>
      <c r="AG18" s="1">
        <v>22.928292899999999</v>
      </c>
      <c r="AH18" s="1" t="s">
        <v>46</v>
      </c>
      <c r="AI18" s="1" t="s">
        <v>56</v>
      </c>
      <c r="AJ18" s="1" t="str">
        <f t="shared" si="0"/>
        <v>NC_000011.9:g.108224499C&gt;T</v>
      </c>
      <c r="AK18" s="1" t="str">
        <f t="shared" si="1"/>
        <v>NM_000051.3:c.8678C&gt;T</v>
      </c>
      <c r="AL18" s="1" t="s">
        <v>654</v>
      </c>
      <c r="AM18" s="1" t="s">
        <v>46</v>
      </c>
      <c r="AN18" s="1" t="s">
        <v>46</v>
      </c>
      <c r="AO18" s="1" t="s">
        <v>46</v>
      </c>
      <c r="AP18" s="1" t="str">
        <f t="shared" si="2"/>
        <v>g.108224499C&gt;T</v>
      </c>
      <c r="AQ18" s="1">
        <v>0</v>
      </c>
      <c r="AR18" s="1" t="s">
        <v>46</v>
      </c>
      <c r="AS18" s="1" t="s">
        <v>46</v>
      </c>
      <c r="AT18" s="1" t="s">
        <v>662</v>
      </c>
      <c r="AU18" s="1" t="s">
        <v>694</v>
      </c>
      <c r="AV18" s="1" t="s">
        <v>655</v>
      </c>
    </row>
    <row r="19" spans="1:48" x14ac:dyDescent="0.25">
      <c r="A19" s="1">
        <v>11</v>
      </c>
      <c r="B19" s="1">
        <v>108235838</v>
      </c>
      <c r="C19" s="1">
        <v>108235838</v>
      </c>
      <c r="D19" s="1" t="s">
        <v>92</v>
      </c>
      <c r="E19" s="1" t="s">
        <v>57</v>
      </c>
      <c r="F19" s="1" t="s">
        <v>93</v>
      </c>
      <c r="G19" s="1" t="s">
        <v>38</v>
      </c>
      <c r="H19" s="1" t="s">
        <v>39</v>
      </c>
      <c r="I19" s="1" t="s">
        <v>40</v>
      </c>
      <c r="J19" s="1" t="s">
        <v>41</v>
      </c>
      <c r="K19" s="1" t="s">
        <v>42</v>
      </c>
      <c r="L19" s="1">
        <v>1</v>
      </c>
      <c r="M19" s="1" t="s">
        <v>43</v>
      </c>
      <c r="N19" s="1" t="s">
        <v>94</v>
      </c>
      <c r="O19" s="1" t="s">
        <v>162</v>
      </c>
      <c r="P19" s="2" t="s">
        <v>46</v>
      </c>
      <c r="Q19" s="1" t="s">
        <v>163</v>
      </c>
      <c r="R19" s="1">
        <v>1</v>
      </c>
      <c r="S19" s="1" t="s">
        <v>149</v>
      </c>
      <c r="T19" s="1" t="s">
        <v>50</v>
      </c>
      <c r="U19" s="1" t="s">
        <v>36</v>
      </c>
      <c r="V19" s="1" t="s">
        <v>51</v>
      </c>
      <c r="W19" s="1" t="s">
        <v>38</v>
      </c>
      <c r="X19" s="1" t="s">
        <v>52</v>
      </c>
      <c r="Y19" s="1" t="s">
        <v>53</v>
      </c>
      <c r="Z19" s="1" t="s">
        <v>164</v>
      </c>
      <c r="AA19" s="1">
        <v>96</v>
      </c>
      <c r="AB19" s="1">
        <v>57</v>
      </c>
      <c r="AC19" s="1">
        <v>39</v>
      </c>
      <c r="AD19" s="1">
        <v>40.619999999999997</v>
      </c>
      <c r="AE19" s="1" t="s">
        <v>55</v>
      </c>
      <c r="AF19" s="1">
        <v>1</v>
      </c>
      <c r="AG19" s="1">
        <v>31.0937731</v>
      </c>
      <c r="AH19" s="1" t="s">
        <v>46</v>
      </c>
      <c r="AI19" s="1" t="s">
        <v>56</v>
      </c>
      <c r="AJ19" s="1" t="str">
        <f t="shared" si="0"/>
        <v>NC_000011.9:g.108235838G&gt;C</v>
      </c>
      <c r="AK19" s="1" t="str">
        <f t="shared" si="1"/>
        <v>NM_000051.3:c.8880G&gt;C</v>
      </c>
      <c r="AL19" s="1" t="s">
        <v>654</v>
      </c>
      <c r="AM19" s="1" t="s">
        <v>46</v>
      </c>
      <c r="AN19" s="1" t="s">
        <v>46</v>
      </c>
      <c r="AO19" s="1" t="s">
        <v>46</v>
      </c>
      <c r="AP19" s="1" t="str">
        <f t="shared" si="2"/>
        <v>g.108235838G&gt;C</v>
      </c>
      <c r="AQ19" s="1">
        <v>0</v>
      </c>
      <c r="AR19" s="1" t="s">
        <v>46</v>
      </c>
      <c r="AS19" s="1" t="s">
        <v>46</v>
      </c>
      <c r="AT19" s="1" t="s">
        <v>662</v>
      </c>
      <c r="AU19" s="1" t="s">
        <v>694</v>
      </c>
      <c r="AV19" s="1" t="s">
        <v>655</v>
      </c>
    </row>
    <row r="20" spans="1:48" x14ac:dyDescent="0.25">
      <c r="A20" s="1">
        <v>11</v>
      </c>
      <c r="B20" s="1">
        <v>108236113</v>
      </c>
      <c r="C20" s="1">
        <v>108236113</v>
      </c>
      <c r="D20" s="1" t="s">
        <v>57</v>
      </c>
      <c r="E20" s="1" t="s">
        <v>92</v>
      </c>
      <c r="F20" s="1" t="s">
        <v>93</v>
      </c>
      <c r="G20" s="1" t="s">
        <v>38</v>
      </c>
      <c r="H20" s="1" t="s">
        <v>39</v>
      </c>
      <c r="I20" s="1" t="s">
        <v>40</v>
      </c>
      <c r="J20" s="1" t="s">
        <v>41</v>
      </c>
      <c r="K20" s="1" t="s">
        <v>42</v>
      </c>
      <c r="L20" s="1">
        <v>1</v>
      </c>
      <c r="M20" s="1" t="s">
        <v>43</v>
      </c>
      <c r="N20" s="1" t="s">
        <v>94</v>
      </c>
      <c r="O20" s="1" t="s">
        <v>165</v>
      </c>
      <c r="P20" s="2" t="s">
        <v>46</v>
      </c>
      <c r="Q20" s="1" t="s">
        <v>166</v>
      </c>
      <c r="R20" s="1">
        <v>1</v>
      </c>
      <c r="S20" s="1" t="s">
        <v>167</v>
      </c>
      <c r="T20" s="1" t="s">
        <v>50</v>
      </c>
      <c r="U20" s="1" t="s">
        <v>36</v>
      </c>
      <c r="V20" s="1" t="s">
        <v>51</v>
      </c>
      <c r="W20" s="1" t="s">
        <v>38</v>
      </c>
      <c r="X20" s="1" t="s">
        <v>52</v>
      </c>
      <c r="Y20" s="1" t="s">
        <v>53</v>
      </c>
      <c r="Z20" s="1" t="s">
        <v>168</v>
      </c>
      <c r="AA20" s="1">
        <v>46</v>
      </c>
      <c r="AB20" s="1">
        <v>19</v>
      </c>
      <c r="AC20" s="1">
        <v>27</v>
      </c>
      <c r="AD20" s="1">
        <v>58.7</v>
      </c>
      <c r="AE20" s="1" t="s">
        <v>55</v>
      </c>
      <c r="AF20" s="1">
        <v>1</v>
      </c>
      <c r="AG20" s="1">
        <v>24.033897459999999</v>
      </c>
      <c r="AH20" s="1" t="s">
        <v>46</v>
      </c>
      <c r="AI20" s="1" t="s">
        <v>56</v>
      </c>
      <c r="AJ20" s="1" t="str">
        <f t="shared" si="0"/>
        <v>NC_000011.9:g.108236113C&gt;G</v>
      </c>
      <c r="AK20" s="1" t="str">
        <f t="shared" si="1"/>
        <v>NM_000051.3:c.9049C&gt;G</v>
      </c>
      <c r="AL20" s="1" t="s">
        <v>654</v>
      </c>
      <c r="AM20" s="1" t="s">
        <v>46</v>
      </c>
      <c r="AN20" s="1" t="s">
        <v>46</v>
      </c>
      <c r="AO20" s="1" t="s">
        <v>46</v>
      </c>
      <c r="AP20" s="1" t="str">
        <f t="shared" si="2"/>
        <v>g.108236113C&gt;G</v>
      </c>
      <c r="AQ20" s="1">
        <v>0</v>
      </c>
      <c r="AR20" s="1" t="s">
        <v>46</v>
      </c>
      <c r="AS20" s="1" t="s">
        <v>46</v>
      </c>
      <c r="AT20" s="1" t="s">
        <v>662</v>
      </c>
      <c r="AU20" s="1" t="s">
        <v>694</v>
      </c>
      <c r="AV20" s="1" t="s">
        <v>655</v>
      </c>
    </row>
    <row r="21" spans="1:48" x14ac:dyDescent="0.25">
      <c r="A21" s="1">
        <v>11</v>
      </c>
      <c r="B21" s="1">
        <v>108170569</v>
      </c>
      <c r="C21" s="1">
        <v>108170569</v>
      </c>
      <c r="D21" s="1" t="s">
        <v>79</v>
      </c>
      <c r="E21" s="1" t="s">
        <v>88</v>
      </c>
      <c r="F21" s="1" t="s">
        <v>93</v>
      </c>
      <c r="G21" s="1" t="s">
        <v>38</v>
      </c>
      <c r="H21" s="1" t="s">
        <v>39</v>
      </c>
      <c r="I21" s="1" t="s">
        <v>40</v>
      </c>
      <c r="J21" s="1" t="s">
        <v>41</v>
      </c>
      <c r="K21" s="1" t="s">
        <v>42</v>
      </c>
      <c r="L21" s="1">
        <v>1</v>
      </c>
      <c r="M21" s="1" t="s">
        <v>43</v>
      </c>
      <c r="N21" s="1" t="s">
        <v>94</v>
      </c>
      <c r="O21" s="1" t="s">
        <v>199</v>
      </c>
      <c r="P21" s="2" t="s">
        <v>46</v>
      </c>
      <c r="Q21" s="1" t="s">
        <v>200</v>
      </c>
      <c r="R21" s="1">
        <v>1</v>
      </c>
      <c r="S21" s="1" t="s">
        <v>60</v>
      </c>
      <c r="T21" s="1" t="s">
        <v>50</v>
      </c>
      <c r="U21" s="1" t="s">
        <v>36</v>
      </c>
      <c r="V21" s="1" t="s">
        <v>51</v>
      </c>
      <c r="W21" s="1" t="s">
        <v>38</v>
      </c>
      <c r="X21" s="1" t="s">
        <v>52</v>
      </c>
      <c r="Y21" s="1" t="s">
        <v>53</v>
      </c>
      <c r="Z21" s="1" t="s">
        <v>198</v>
      </c>
      <c r="AA21" s="1">
        <f>AB21+AC21</f>
        <v>183</v>
      </c>
      <c r="AB21" s="1">
        <v>125</v>
      </c>
      <c r="AC21" s="1">
        <v>58</v>
      </c>
      <c r="AD21" s="1">
        <v>31.69</v>
      </c>
      <c r="AE21" s="1" t="s">
        <v>55</v>
      </c>
      <c r="AF21" s="1">
        <v>1</v>
      </c>
      <c r="AG21" s="1">
        <v>43.857106600000002</v>
      </c>
      <c r="AH21" s="1" t="s">
        <v>46</v>
      </c>
      <c r="AI21" s="1" t="s">
        <v>69</v>
      </c>
      <c r="AJ21" s="1" t="str">
        <f t="shared" si="0"/>
        <v>NC_000011.9:g.108170569T&gt;A</v>
      </c>
      <c r="AK21" s="1" t="str">
        <f t="shared" si="1"/>
        <v>NM_000051.3:c.5134T&gt;A</v>
      </c>
      <c r="AL21" s="1" t="s">
        <v>654</v>
      </c>
      <c r="AM21" s="1" t="s">
        <v>46</v>
      </c>
      <c r="AN21" s="1" t="s">
        <v>46</v>
      </c>
      <c r="AO21" s="1" t="s">
        <v>46</v>
      </c>
      <c r="AP21" s="1" t="str">
        <f t="shared" si="2"/>
        <v>g.108170569T&gt;A</v>
      </c>
      <c r="AQ21" s="1">
        <v>0</v>
      </c>
      <c r="AR21" s="1" t="s">
        <v>46</v>
      </c>
      <c r="AS21" s="1" t="s">
        <v>46</v>
      </c>
      <c r="AT21" s="1" t="s">
        <v>662</v>
      </c>
      <c r="AU21" s="1" t="s">
        <v>694</v>
      </c>
      <c r="AV21" s="1" t="s">
        <v>655</v>
      </c>
    </row>
    <row r="22" spans="1:48" x14ac:dyDescent="0.25">
      <c r="A22" s="1">
        <v>11</v>
      </c>
      <c r="B22" s="1">
        <v>108224504</v>
      </c>
      <c r="C22" s="1">
        <v>108224504</v>
      </c>
      <c r="D22" s="1" t="s">
        <v>92</v>
      </c>
      <c r="E22" s="1" t="s">
        <v>57</v>
      </c>
      <c r="F22" s="1" t="s">
        <v>93</v>
      </c>
      <c r="G22" s="1" t="s">
        <v>38</v>
      </c>
      <c r="H22" s="1" t="s">
        <v>39</v>
      </c>
      <c r="I22" s="1" t="s">
        <v>40</v>
      </c>
      <c r="J22" s="1" t="s">
        <v>41</v>
      </c>
      <c r="K22" s="1" t="s">
        <v>42</v>
      </c>
      <c r="L22" s="1">
        <v>1</v>
      </c>
      <c r="M22" s="1" t="s">
        <v>43</v>
      </c>
      <c r="N22" s="1" t="s">
        <v>94</v>
      </c>
      <c r="O22" s="1" t="s">
        <v>218</v>
      </c>
      <c r="P22" s="2" t="s">
        <v>46</v>
      </c>
      <c r="Q22" s="1" t="s">
        <v>219</v>
      </c>
      <c r="R22" s="1">
        <v>1</v>
      </c>
      <c r="S22" s="1" t="s">
        <v>149</v>
      </c>
      <c r="T22" s="1" t="s">
        <v>50</v>
      </c>
      <c r="U22" s="1" t="s">
        <v>36</v>
      </c>
      <c r="V22" s="1" t="s">
        <v>51</v>
      </c>
      <c r="W22" s="1" t="s">
        <v>38</v>
      </c>
      <c r="X22" s="1" t="s">
        <v>52</v>
      </c>
      <c r="Y22" s="1" t="s">
        <v>53</v>
      </c>
      <c r="Z22" s="1" t="s">
        <v>220</v>
      </c>
      <c r="AA22" s="1">
        <f>AB22+AC22</f>
        <v>143</v>
      </c>
      <c r="AB22" s="1">
        <v>101</v>
      </c>
      <c r="AC22" s="1">
        <v>42</v>
      </c>
      <c r="AD22" s="1">
        <v>29.17</v>
      </c>
      <c r="AE22" s="1" t="s">
        <v>55</v>
      </c>
      <c r="AF22" s="1">
        <v>1</v>
      </c>
      <c r="AG22" s="1">
        <v>31.307802970000001</v>
      </c>
      <c r="AH22" s="1" t="s">
        <v>46</v>
      </c>
      <c r="AI22" s="1" t="s">
        <v>69</v>
      </c>
      <c r="AJ22" s="1" t="str">
        <f t="shared" si="0"/>
        <v>NC_000011.9:g.108224504G&gt;C</v>
      </c>
      <c r="AK22" s="1" t="str">
        <f t="shared" si="1"/>
        <v>NM_000051.3:c.8683G&gt;C</v>
      </c>
      <c r="AL22" s="1" t="s">
        <v>654</v>
      </c>
      <c r="AM22" s="1" t="s">
        <v>46</v>
      </c>
      <c r="AN22" s="1" t="s">
        <v>46</v>
      </c>
      <c r="AO22" s="1" t="s">
        <v>46</v>
      </c>
      <c r="AP22" s="1" t="str">
        <f t="shared" si="2"/>
        <v>g.108224504G&gt;C</v>
      </c>
      <c r="AQ22" s="1">
        <v>0</v>
      </c>
      <c r="AR22" s="8" t="s">
        <v>46</v>
      </c>
      <c r="AS22" s="1" t="s">
        <v>46</v>
      </c>
      <c r="AT22" s="1" t="s">
        <v>662</v>
      </c>
      <c r="AU22" s="1" t="s">
        <v>694</v>
      </c>
      <c r="AV22" s="1" t="s">
        <v>655</v>
      </c>
    </row>
    <row r="23" spans="1:48" x14ac:dyDescent="0.25">
      <c r="A23" s="1">
        <v>11</v>
      </c>
      <c r="B23" s="1">
        <v>108205797</v>
      </c>
      <c r="C23" s="1">
        <v>108205797</v>
      </c>
      <c r="D23" s="1" t="s">
        <v>79</v>
      </c>
      <c r="E23" s="1" t="s">
        <v>88</v>
      </c>
      <c r="F23" s="1" t="s">
        <v>93</v>
      </c>
      <c r="G23" s="1" t="s">
        <v>38</v>
      </c>
      <c r="H23" s="1" t="s">
        <v>39</v>
      </c>
      <c r="I23" s="1" t="s">
        <v>40</v>
      </c>
      <c r="J23" s="1" t="s">
        <v>41</v>
      </c>
      <c r="K23" s="1" t="s">
        <v>42</v>
      </c>
      <c r="L23" s="1">
        <v>1</v>
      </c>
      <c r="M23" s="1" t="s">
        <v>43</v>
      </c>
      <c r="N23" s="1" t="s">
        <v>221</v>
      </c>
      <c r="O23" s="1" t="s">
        <v>231</v>
      </c>
      <c r="P23" s="2" t="s">
        <v>46</v>
      </c>
      <c r="Q23" s="1" t="s">
        <v>232</v>
      </c>
      <c r="R23" s="1">
        <v>0.998</v>
      </c>
      <c r="S23" s="1" t="s">
        <v>49</v>
      </c>
      <c r="T23" s="1" t="s">
        <v>50</v>
      </c>
      <c r="U23" s="1" t="s">
        <v>36</v>
      </c>
      <c r="V23" s="1" t="s">
        <v>51</v>
      </c>
      <c r="W23" s="1" t="s">
        <v>38</v>
      </c>
      <c r="X23" s="1" t="s">
        <v>52</v>
      </c>
      <c r="Y23" s="1" t="s">
        <v>53</v>
      </c>
      <c r="Z23" s="1" t="s">
        <v>233</v>
      </c>
      <c r="AA23" s="1">
        <v>81</v>
      </c>
      <c r="AB23" s="1">
        <v>51</v>
      </c>
      <c r="AC23" s="1">
        <v>30</v>
      </c>
      <c r="AD23" s="1">
        <v>37.04</v>
      </c>
      <c r="AE23" s="1" t="s">
        <v>55</v>
      </c>
      <c r="AF23" s="1">
        <v>1</v>
      </c>
      <c r="AG23" s="1">
        <v>23.419401059999998</v>
      </c>
      <c r="AH23" s="1" t="s">
        <v>46</v>
      </c>
      <c r="AI23" s="1" t="s">
        <v>56</v>
      </c>
      <c r="AJ23" s="1" t="str">
        <f t="shared" si="0"/>
        <v>NC_000011.9:g.108205797T&gt;A</v>
      </c>
      <c r="AK23" s="1" t="str">
        <f t="shared" si="1"/>
        <v>NM_000051.3:c.8112T&gt;A</v>
      </c>
      <c r="AL23" s="1" t="s">
        <v>654</v>
      </c>
      <c r="AM23" s="1" t="s">
        <v>46</v>
      </c>
      <c r="AN23" s="1" t="s">
        <v>46</v>
      </c>
      <c r="AO23" s="1" t="s">
        <v>46</v>
      </c>
      <c r="AP23" s="1" t="str">
        <f t="shared" si="2"/>
        <v>g.108205797T&gt;A</v>
      </c>
      <c r="AQ23" s="1">
        <v>0</v>
      </c>
      <c r="AR23" s="8" t="s">
        <v>46</v>
      </c>
      <c r="AS23" s="1" t="s">
        <v>46</v>
      </c>
      <c r="AT23" s="1" t="s">
        <v>662</v>
      </c>
      <c r="AU23" s="1" t="s">
        <v>694</v>
      </c>
      <c r="AV23" s="1" t="s">
        <v>655</v>
      </c>
    </row>
    <row r="24" spans="1:48" x14ac:dyDescent="0.25">
      <c r="A24" s="1">
        <v>11</v>
      </c>
      <c r="B24" s="1">
        <v>108216533</v>
      </c>
      <c r="C24" s="1">
        <v>108216533</v>
      </c>
      <c r="D24" s="1" t="s">
        <v>57</v>
      </c>
      <c r="E24" s="1" t="s">
        <v>79</v>
      </c>
      <c r="F24" s="1" t="s">
        <v>93</v>
      </c>
      <c r="G24" s="1" t="s">
        <v>38</v>
      </c>
      <c r="H24" s="1" t="s">
        <v>39</v>
      </c>
      <c r="I24" s="1" t="s">
        <v>40</v>
      </c>
      <c r="J24" s="1" t="s">
        <v>41</v>
      </c>
      <c r="K24" s="1" t="s">
        <v>42</v>
      </c>
      <c r="L24" s="1">
        <v>1</v>
      </c>
      <c r="M24" s="1" t="s">
        <v>43</v>
      </c>
      <c r="N24" s="1" t="s">
        <v>221</v>
      </c>
      <c r="O24" s="1" t="s">
        <v>234</v>
      </c>
      <c r="P24" s="2" t="s">
        <v>46</v>
      </c>
      <c r="Q24" s="1" t="s">
        <v>235</v>
      </c>
      <c r="R24" s="1">
        <v>1</v>
      </c>
      <c r="S24" s="1" t="s">
        <v>149</v>
      </c>
      <c r="T24" s="1" t="s">
        <v>50</v>
      </c>
      <c r="U24" s="1" t="s">
        <v>36</v>
      </c>
      <c r="V24" s="1" t="s">
        <v>51</v>
      </c>
      <c r="W24" s="1" t="s">
        <v>38</v>
      </c>
      <c r="X24" s="1" t="s">
        <v>52</v>
      </c>
      <c r="Y24" s="1" t="s">
        <v>53</v>
      </c>
      <c r="Z24" s="1" t="s">
        <v>236</v>
      </c>
      <c r="AA24" s="1">
        <v>91</v>
      </c>
      <c r="AB24" s="1">
        <v>24</v>
      </c>
      <c r="AC24" s="1">
        <v>67</v>
      </c>
      <c r="AD24" s="1">
        <v>73.63</v>
      </c>
      <c r="AE24" s="1" t="s">
        <v>55</v>
      </c>
      <c r="AF24" s="1">
        <v>1</v>
      </c>
      <c r="AG24" s="1">
        <v>66.332518559999997</v>
      </c>
      <c r="AH24" s="1" t="s">
        <v>46</v>
      </c>
      <c r="AI24" s="1" t="s">
        <v>56</v>
      </c>
      <c r="AJ24" s="1" t="str">
        <f t="shared" si="0"/>
        <v>NC_000011.9:g.108216533C&gt;T</v>
      </c>
      <c r="AK24" s="1" t="str">
        <f t="shared" si="1"/>
        <v>NM_000051.3:c.8482C&gt;T</v>
      </c>
      <c r="AL24" s="1" t="s">
        <v>654</v>
      </c>
      <c r="AM24" s="1" t="s">
        <v>46</v>
      </c>
      <c r="AN24" s="1" t="s">
        <v>46</v>
      </c>
      <c r="AO24" s="1" t="s">
        <v>46</v>
      </c>
      <c r="AP24" s="1" t="str">
        <f t="shared" si="2"/>
        <v>g.108216533C&gt;T</v>
      </c>
      <c r="AQ24" s="1">
        <v>0</v>
      </c>
      <c r="AR24" s="8" t="s">
        <v>46</v>
      </c>
      <c r="AS24" s="1" t="s">
        <v>46</v>
      </c>
      <c r="AT24" s="1" t="s">
        <v>662</v>
      </c>
      <c r="AU24" s="1" t="s">
        <v>694</v>
      </c>
      <c r="AV24" s="1" t="s">
        <v>655</v>
      </c>
    </row>
    <row r="25" spans="1:48" x14ac:dyDescent="0.25">
      <c r="A25" s="1">
        <v>11</v>
      </c>
      <c r="B25" s="1">
        <v>108121428</v>
      </c>
      <c r="C25" s="1">
        <v>108121428</v>
      </c>
      <c r="D25" s="1" t="s">
        <v>92</v>
      </c>
      <c r="E25" s="1" t="s">
        <v>88</v>
      </c>
      <c r="F25" s="1" t="s">
        <v>93</v>
      </c>
      <c r="G25" s="1" t="s">
        <v>38</v>
      </c>
      <c r="H25" s="1" t="s">
        <v>39</v>
      </c>
      <c r="I25" s="1" t="s">
        <v>40</v>
      </c>
      <c r="J25" s="1" t="s">
        <v>41</v>
      </c>
      <c r="K25" s="1" t="s">
        <v>42</v>
      </c>
      <c r="L25" s="1">
        <v>1</v>
      </c>
      <c r="M25" s="1" t="s">
        <v>43</v>
      </c>
      <c r="N25" s="1" t="s">
        <v>221</v>
      </c>
      <c r="O25" s="1" t="s">
        <v>237</v>
      </c>
      <c r="P25" s="2" t="s">
        <v>46</v>
      </c>
      <c r="Q25" s="1" t="s">
        <v>238</v>
      </c>
      <c r="R25" s="1">
        <v>1</v>
      </c>
      <c r="S25" s="1" t="s">
        <v>60</v>
      </c>
      <c r="T25" s="1" t="s">
        <v>50</v>
      </c>
      <c r="U25" s="1" t="s">
        <v>36</v>
      </c>
      <c r="V25" s="1" t="s">
        <v>51</v>
      </c>
      <c r="W25" s="1" t="s">
        <v>38</v>
      </c>
      <c r="X25" s="1" t="s">
        <v>52</v>
      </c>
      <c r="Y25" s="1" t="s">
        <v>53</v>
      </c>
      <c r="Z25" s="1" t="s">
        <v>239</v>
      </c>
      <c r="AA25" s="1">
        <f>AB25+AC25</f>
        <v>80</v>
      </c>
      <c r="AB25" s="1">
        <v>72</v>
      </c>
      <c r="AC25" s="1">
        <v>8</v>
      </c>
      <c r="AD25" s="1">
        <v>9.64</v>
      </c>
      <c r="AE25" s="1" t="s">
        <v>55</v>
      </c>
      <c r="AF25" s="1">
        <v>0.99296937100000005</v>
      </c>
      <c r="AG25" s="1">
        <v>4.9517741959999997</v>
      </c>
      <c r="AH25" s="1" t="s">
        <v>46</v>
      </c>
      <c r="AI25" s="1" t="s">
        <v>69</v>
      </c>
      <c r="AJ25" s="1" t="str">
        <f t="shared" si="0"/>
        <v>NC_000011.9:g.108121428G&gt;A</v>
      </c>
      <c r="AK25" s="1" t="str">
        <f t="shared" si="1"/>
        <v>NM_000051.3:c.1236G&gt;A</v>
      </c>
      <c r="AL25" s="1" t="s">
        <v>654</v>
      </c>
      <c r="AM25" s="1" t="s">
        <v>46</v>
      </c>
      <c r="AN25" s="1" t="s">
        <v>46</v>
      </c>
      <c r="AO25" s="1" t="s">
        <v>46</v>
      </c>
      <c r="AP25" s="1" t="str">
        <f t="shared" si="2"/>
        <v>g.108121428G&gt;A</v>
      </c>
      <c r="AQ25" s="1">
        <v>0</v>
      </c>
      <c r="AR25" s="8" t="s">
        <v>46</v>
      </c>
      <c r="AS25" s="1" t="s">
        <v>46</v>
      </c>
      <c r="AT25" s="1" t="s">
        <v>662</v>
      </c>
      <c r="AU25" s="1" t="s">
        <v>694</v>
      </c>
      <c r="AV25" s="1" t="s">
        <v>655</v>
      </c>
    </row>
    <row r="26" spans="1:48" x14ac:dyDescent="0.25">
      <c r="A26" s="1">
        <v>11</v>
      </c>
      <c r="B26" s="1">
        <v>108224609</v>
      </c>
      <c r="C26" s="1">
        <v>108224609</v>
      </c>
      <c r="D26" s="1" t="s">
        <v>79</v>
      </c>
      <c r="E26" s="1" t="s">
        <v>88</v>
      </c>
      <c r="F26" s="1" t="s">
        <v>93</v>
      </c>
      <c r="G26" s="1" t="s">
        <v>38</v>
      </c>
      <c r="H26" s="1" t="s">
        <v>39</v>
      </c>
      <c r="I26" s="1" t="s">
        <v>40</v>
      </c>
      <c r="J26" s="1" t="s">
        <v>41</v>
      </c>
      <c r="K26" s="1" t="s">
        <v>42</v>
      </c>
      <c r="L26" s="1">
        <v>1</v>
      </c>
      <c r="M26" s="1" t="s">
        <v>43</v>
      </c>
      <c r="N26" s="1" t="s">
        <v>243</v>
      </c>
      <c r="O26" s="1" t="s">
        <v>244</v>
      </c>
      <c r="P26" s="2" t="s">
        <v>46</v>
      </c>
      <c r="Q26" s="1" t="s">
        <v>245</v>
      </c>
      <c r="R26" s="1">
        <v>1</v>
      </c>
      <c r="S26" s="1" t="s">
        <v>36</v>
      </c>
      <c r="T26" s="1" t="s">
        <v>36</v>
      </c>
      <c r="U26" s="1" t="s">
        <v>36</v>
      </c>
      <c r="V26" s="1" t="s">
        <v>51</v>
      </c>
      <c r="W26" s="1" t="s">
        <v>38</v>
      </c>
      <c r="X26" s="1" t="s">
        <v>52</v>
      </c>
      <c r="Y26" s="1" t="s">
        <v>53</v>
      </c>
      <c r="Z26" s="1" t="s">
        <v>246</v>
      </c>
      <c r="AA26" s="1">
        <v>27</v>
      </c>
      <c r="AB26" s="1">
        <v>10</v>
      </c>
      <c r="AC26" s="1">
        <v>17</v>
      </c>
      <c r="AD26" s="1">
        <v>62.96</v>
      </c>
      <c r="AE26" s="1" t="s">
        <v>55</v>
      </c>
      <c r="AF26" s="1">
        <v>0.99999982300000001</v>
      </c>
      <c r="AG26" s="1">
        <v>15.56807223</v>
      </c>
      <c r="AH26" s="1" t="s">
        <v>46</v>
      </c>
      <c r="AI26" s="1" t="s">
        <v>56</v>
      </c>
      <c r="AJ26" s="1" t="str">
        <f t="shared" si="0"/>
        <v>NC_000011.9:g.108224609T&gt;A</v>
      </c>
      <c r="AK26" s="1" t="str">
        <f t="shared" si="1"/>
        <v>NM_000051.3:c.8786+2T&gt;A</v>
      </c>
      <c r="AL26" s="1" t="s">
        <v>654</v>
      </c>
      <c r="AM26" s="1" t="s">
        <v>46</v>
      </c>
      <c r="AN26" s="1" t="s">
        <v>46</v>
      </c>
      <c r="AO26" s="1" t="s">
        <v>46</v>
      </c>
      <c r="AP26" s="1" t="str">
        <f t="shared" si="2"/>
        <v>g.108224609T&gt;A</v>
      </c>
      <c r="AQ26" s="1">
        <v>0</v>
      </c>
      <c r="AR26" s="8" t="s">
        <v>46</v>
      </c>
      <c r="AS26" s="1" t="s">
        <v>46</v>
      </c>
      <c r="AT26" s="1" t="s">
        <v>662</v>
      </c>
      <c r="AU26" s="1" t="s">
        <v>694</v>
      </c>
      <c r="AV26" s="1" t="s">
        <v>655</v>
      </c>
    </row>
    <row r="27" spans="1:48" x14ac:dyDescent="0.25">
      <c r="A27" s="1">
        <v>11</v>
      </c>
      <c r="B27" s="1">
        <v>108115755</v>
      </c>
      <c r="C27" s="1">
        <v>108115755</v>
      </c>
      <c r="D27" s="1" t="s">
        <v>79</v>
      </c>
      <c r="E27" s="1" t="s">
        <v>57</v>
      </c>
      <c r="F27" s="1" t="s">
        <v>93</v>
      </c>
      <c r="G27" s="1" t="s">
        <v>38</v>
      </c>
      <c r="H27" s="1" t="s">
        <v>39</v>
      </c>
      <c r="I27" s="1" t="s">
        <v>40</v>
      </c>
      <c r="J27" s="1" t="s">
        <v>41</v>
      </c>
      <c r="K27" s="1" t="s">
        <v>42</v>
      </c>
      <c r="L27" s="1">
        <v>1</v>
      </c>
      <c r="M27" s="1" t="s">
        <v>43</v>
      </c>
      <c r="N27" s="1" t="s">
        <v>243</v>
      </c>
      <c r="O27" s="1" t="s">
        <v>250</v>
      </c>
      <c r="P27" s="2" t="s">
        <v>46</v>
      </c>
      <c r="Q27" s="1" t="s">
        <v>251</v>
      </c>
      <c r="R27" s="1">
        <v>1</v>
      </c>
      <c r="S27" s="1" t="s">
        <v>36</v>
      </c>
      <c r="T27" s="1" t="s">
        <v>36</v>
      </c>
      <c r="U27" s="1" t="s">
        <v>36</v>
      </c>
      <c r="V27" s="1" t="s">
        <v>51</v>
      </c>
      <c r="W27" s="1" t="s">
        <v>38</v>
      </c>
      <c r="X27" s="1" t="s">
        <v>52</v>
      </c>
      <c r="Y27" s="1" t="s">
        <v>53</v>
      </c>
      <c r="Z27" s="1" t="s">
        <v>217</v>
      </c>
      <c r="AA27" s="1">
        <f>AB27+AC27</f>
        <v>24</v>
      </c>
      <c r="AB27" s="1">
        <v>10</v>
      </c>
      <c r="AC27" s="1">
        <v>14</v>
      </c>
      <c r="AD27" s="1">
        <v>58.33</v>
      </c>
      <c r="AE27" s="1" t="s">
        <v>55</v>
      </c>
      <c r="AF27" s="1">
        <v>0.99999596000000002</v>
      </c>
      <c r="AG27" s="1">
        <v>12.432741630000001</v>
      </c>
      <c r="AH27" s="1" t="s">
        <v>46</v>
      </c>
      <c r="AI27" s="1" t="s">
        <v>69</v>
      </c>
      <c r="AJ27" s="1" t="str">
        <f t="shared" si="0"/>
        <v>NC_000011.9:g.108115755T&gt;C</v>
      </c>
      <c r="AK27" s="1" t="str">
        <f t="shared" si="1"/>
        <v>NM_000051.3:c.901+2T&gt;C</v>
      </c>
      <c r="AL27" s="1" t="s">
        <v>654</v>
      </c>
      <c r="AM27" s="1" t="s">
        <v>46</v>
      </c>
      <c r="AN27" s="1" t="s">
        <v>46</v>
      </c>
      <c r="AO27" s="1" t="s">
        <v>46</v>
      </c>
      <c r="AP27" s="1" t="str">
        <f t="shared" si="2"/>
        <v>g.108115755T&gt;C</v>
      </c>
      <c r="AQ27" s="1">
        <v>0</v>
      </c>
      <c r="AR27" s="8" t="s">
        <v>46</v>
      </c>
      <c r="AS27" s="1" t="s">
        <v>46</v>
      </c>
      <c r="AT27" s="1" t="s">
        <v>662</v>
      </c>
      <c r="AU27" s="1" t="s">
        <v>694</v>
      </c>
      <c r="AV27" s="1" t="s">
        <v>655</v>
      </c>
    </row>
    <row r="28" spans="1:48" x14ac:dyDescent="0.25">
      <c r="A28" s="1">
        <v>11</v>
      </c>
      <c r="B28" s="1">
        <v>108121547</v>
      </c>
      <c r="C28" s="1">
        <v>108121547</v>
      </c>
      <c r="D28" s="1" t="s">
        <v>57</v>
      </c>
      <c r="E28" s="1" t="s">
        <v>36</v>
      </c>
      <c r="F28" s="1" t="s">
        <v>37</v>
      </c>
      <c r="G28" s="1" t="s">
        <v>38</v>
      </c>
      <c r="H28" s="1" t="s">
        <v>39</v>
      </c>
      <c r="I28" s="1" t="s">
        <v>40</v>
      </c>
      <c r="J28" s="1" t="s">
        <v>41</v>
      </c>
      <c r="K28" s="1" t="s">
        <v>42</v>
      </c>
      <c r="L28" s="1">
        <v>1</v>
      </c>
      <c r="M28" s="1" t="s">
        <v>43</v>
      </c>
      <c r="N28" s="1" t="s">
        <v>44</v>
      </c>
      <c r="O28" s="1" t="s">
        <v>58</v>
      </c>
      <c r="P28" s="2" t="s">
        <v>46</v>
      </c>
      <c r="Q28" s="1" t="s">
        <v>59</v>
      </c>
      <c r="R28" s="1">
        <v>0.436</v>
      </c>
      <c r="S28" s="1" t="s">
        <v>60</v>
      </c>
      <c r="T28" s="1" t="s">
        <v>50</v>
      </c>
      <c r="U28" s="1" t="s">
        <v>36</v>
      </c>
      <c r="V28" s="1" t="s">
        <v>51</v>
      </c>
      <c r="W28" s="1" t="s">
        <v>38</v>
      </c>
      <c r="X28" s="1" t="s">
        <v>52</v>
      </c>
      <c r="Y28" s="1" t="s">
        <v>53</v>
      </c>
      <c r="Z28" s="1" t="s">
        <v>61</v>
      </c>
      <c r="AA28" s="1">
        <f>AB28+AC28</f>
        <v>99</v>
      </c>
      <c r="AB28" s="1">
        <v>82</v>
      </c>
      <c r="AC28" s="1">
        <v>17</v>
      </c>
      <c r="AD28" s="1">
        <v>17.170000000000002</v>
      </c>
      <c r="AE28" s="1" t="s">
        <v>55</v>
      </c>
      <c r="AF28" s="1">
        <v>0.999990724</v>
      </c>
      <c r="AG28" s="1">
        <v>11.58803928</v>
      </c>
      <c r="AH28" s="1" t="s">
        <v>46</v>
      </c>
      <c r="AI28" s="1" t="s">
        <v>62</v>
      </c>
      <c r="AJ28" s="1" t="str">
        <f>"NC_000011.9:g."&amp;B28&amp;"del"&amp;D28</f>
        <v>NC_000011.9:g.108121547delC</v>
      </c>
      <c r="AK28" s="1" t="str">
        <f>"NM_000051.3:"&amp;O28&amp;"del"&amp;D28</f>
        <v>NM_000051.3:c.1355delC</v>
      </c>
      <c r="AL28" s="1" t="s">
        <v>657</v>
      </c>
      <c r="AM28" s="1">
        <v>2</v>
      </c>
      <c r="AN28" s="1">
        <v>4</v>
      </c>
      <c r="AO28" s="1" t="s">
        <v>658</v>
      </c>
      <c r="AP28" s="1" t="str">
        <f>"g."&amp;B28&amp;"del"&amp;D28</f>
        <v>g.108121547delC</v>
      </c>
      <c r="AQ28" s="1">
        <v>1</v>
      </c>
      <c r="AR28" s="1" t="s">
        <v>659</v>
      </c>
      <c r="AS28" s="1" t="s">
        <v>46</v>
      </c>
      <c r="AT28" s="9" t="s">
        <v>656</v>
      </c>
      <c r="AU28" s="9" t="s">
        <v>657</v>
      </c>
      <c r="AV28" s="9" t="s">
        <v>655</v>
      </c>
    </row>
    <row r="29" spans="1:48" x14ac:dyDescent="0.25">
      <c r="A29" s="1">
        <v>11</v>
      </c>
      <c r="B29" s="1">
        <v>108115600</v>
      </c>
      <c r="C29" s="1">
        <v>108115600</v>
      </c>
      <c r="D29" s="1" t="s">
        <v>57</v>
      </c>
      <c r="E29" s="1" t="s">
        <v>79</v>
      </c>
      <c r="F29" s="1" t="s">
        <v>93</v>
      </c>
      <c r="G29" s="1" t="s">
        <v>38</v>
      </c>
      <c r="H29" s="1" t="s">
        <v>39</v>
      </c>
      <c r="I29" s="1" t="s">
        <v>40</v>
      </c>
      <c r="J29" s="1" t="s">
        <v>41</v>
      </c>
      <c r="K29" s="1" t="s">
        <v>42</v>
      </c>
      <c r="L29" s="1">
        <v>1</v>
      </c>
      <c r="M29" s="1" t="s">
        <v>43</v>
      </c>
      <c r="N29" s="1" t="s">
        <v>221</v>
      </c>
      <c r="O29" s="1" t="s">
        <v>222</v>
      </c>
      <c r="P29" s="2" t="s">
        <v>46</v>
      </c>
      <c r="Q29" s="1" t="s">
        <v>223</v>
      </c>
      <c r="R29" s="1">
        <v>0.997</v>
      </c>
      <c r="S29" s="1" t="s">
        <v>67</v>
      </c>
      <c r="T29" s="1" t="s">
        <v>50</v>
      </c>
      <c r="U29" s="1" t="s">
        <v>36</v>
      </c>
      <c r="V29" s="1" t="s">
        <v>51</v>
      </c>
      <c r="W29" s="1" t="s">
        <v>38</v>
      </c>
      <c r="X29" s="1" t="s">
        <v>52</v>
      </c>
      <c r="Y29" s="1" t="s">
        <v>53</v>
      </c>
      <c r="Z29" s="1" t="s">
        <v>224</v>
      </c>
      <c r="AA29" s="1">
        <v>93</v>
      </c>
      <c r="AB29" s="1">
        <v>19</v>
      </c>
      <c r="AC29" s="1">
        <v>74</v>
      </c>
      <c r="AD29" s="1">
        <v>79.569999999999993</v>
      </c>
      <c r="AE29" s="1" t="s">
        <v>55</v>
      </c>
      <c r="AF29" s="1">
        <v>1</v>
      </c>
      <c r="AG29" s="1">
        <v>76.994914230000006</v>
      </c>
      <c r="AH29" s="3">
        <v>8.14E-6</v>
      </c>
      <c r="AI29" s="1" t="s">
        <v>56</v>
      </c>
      <c r="AJ29" s="1" t="str">
        <f t="shared" ref="AJ29:AJ57" si="4">"NC_000011.9:g."&amp;B29&amp;D29&amp;"&gt;"&amp;E29</f>
        <v>NC_000011.9:g.108115600C&gt;T</v>
      </c>
      <c r="AK29" s="1" t="str">
        <f t="shared" ref="AK29:AK57" si="5">"NM_000051.3:"&amp;O29&amp;D29&amp;"&gt;"&amp;E29</f>
        <v>NM_000051.3:c.748C&gt;T</v>
      </c>
      <c r="AL29" s="1" t="s">
        <v>657</v>
      </c>
      <c r="AM29" s="1">
        <v>2</v>
      </c>
      <c r="AN29" s="1">
        <v>4</v>
      </c>
      <c r="AO29" s="1" t="s">
        <v>658</v>
      </c>
      <c r="AP29" s="1" t="str">
        <f t="shared" ref="AP29:AP57" si="6">"g."&amp;B29&amp;D29&amp;"&gt;"&amp;E29</f>
        <v>g.108115600C&gt;T</v>
      </c>
      <c r="AQ29" s="1">
        <v>1</v>
      </c>
      <c r="AR29" s="1" t="s">
        <v>659</v>
      </c>
      <c r="AS29" s="1" t="s">
        <v>46</v>
      </c>
      <c r="AT29" s="1" t="s">
        <v>662</v>
      </c>
      <c r="AU29" s="9" t="s">
        <v>657</v>
      </c>
      <c r="AV29" s="9" t="s">
        <v>655</v>
      </c>
    </row>
    <row r="30" spans="1:48" x14ac:dyDescent="0.25">
      <c r="A30" s="1">
        <v>11</v>
      </c>
      <c r="B30" s="1">
        <v>108165783</v>
      </c>
      <c r="C30" s="1">
        <v>108165783</v>
      </c>
      <c r="D30" s="1" t="s">
        <v>57</v>
      </c>
      <c r="E30" s="1" t="s">
        <v>79</v>
      </c>
      <c r="F30" s="1" t="s">
        <v>93</v>
      </c>
      <c r="G30" s="1" t="s">
        <v>38</v>
      </c>
      <c r="H30" s="1" t="s">
        <v>39</v>
      </c>
      <c r="I30" s="1" t="s">
        <v>40</v>
      </c>
      <c r="J30" s="1" t="s">
        <v>41</v>
      </c>
      <c r="K30" s="1" t="s">
        <v>42</v>
      </c>
      <c r="L30" s="1">
        <v>1</v>
      </c>
      <c r="M30" s="1" t="s">
        <v>43</v>
      </c>
      <c r="N30" s="1" t="s">
        <v>221</v>
      </c>
      <c r="O30" s="1" t="s">
        <v>225</v>
      </c>
      <c r="P30" s="2" t="s">
        <v>46</v>
      </c>
      <c r="Q30" s="1" t="s">
        <v>226</v>
      </c>
      <c r="R30" s="1">
        <v>1</v>
      </c>
      <c r="S30" s="1" t="s">
        <v>60</v>
      </c>
      <c r="T30" s="1" t="s">
        <v>50</v>
      </c>
      <c r="U30" s="1" t="s">
        <v>36</v>
      </c>
      <c r="V30" s="1" t="s">
        <v>51</v>
      </c>
      <c r="W30" s="1" t="s">
        <v>38</v>
      </c>
      <c r="X30" s="1" t="s">
        <v>52</v>
      </c>
      <c r="Y30" s="1" t="s">
        <v>53</v>
      </c>
      <c r="Z30" s="1" t="s">
        <v>227</v>
      </c>
      <c r="AA30" s="1">
        <v>87</v>
      </c>
      <c r="AB30" s="1">
        <v>50</v>
      </c>
      <c r="AC30" s="1">
        <v>37</v>
      </c>
      <c r="AD30" s="1">
        <v>42.05</v>
      </c>
      <c r="AE30" s="1" t="s">
        <v>55</v>
      </c>
      <c r="AF30" s="1">
        <v>1</v>
      </c>
      <c r="AG30" s="1">
        <v>29.830999949999999</v>
      </c>
      <c r="AH30" s="1" t="s">
        <v>46</v>
      </c>
      <c r="AI30" s="1" t="s">
        <v>56</v>
      </c>
      <c r="AJ30" s="1" t="str">
        <f t="shared" si="4"/>
        <v>NC_000011.9:g.108165783C&gt;T</v>
      </c>
      <c r="AK30" s="1" t="str">
        <f t="shared" si="5"/>
        <v>NM_000051.3:c.4906C&gt;T</v>
      </c>
      <c r="AL30" s="1" t="s">
        <v>657</v>
      </c>
      <c r="AM30" s="1">
        <v>1</v>
      </c>
      <c r="AN30" s="1">
        <v>1</v>
      </c>
      <c r="AO30" s="1" t="s">
        <v>688</v>
      </c>
      <c r="AP30" s="1" t="str">
        <f t="shared" si="6"/>
        <v>g.108165783C&gt;T</v>
      </c>
      <c r="AQ30" s="1">
        <v>0</v>
      </c>
      <c r="AR30" s="8" t="s">
        <v>46</v>
      </c>
      <c r="AS30" s="1" t="s">
        <v>46</v>
      </c>
      <c r="AT30" s="1" t="s">
        <v>662</v>
      </c>
      <c r="AU30" s="9" t="s">
        <v>657</v>
      </c>
      <c r="AV30" s="9" t="s">
        <v>655</v>
      </c>
    </row>
    <row r="31" spans="1:48" x14ac:dyDescent="0.25">
      <c r="A31" s="1">
        <v>11</v>
      </c>
      <c r="B31" s="1">
        <v>108201089</v>
      </c>
      <c r="C31" s="1">
        <v>108201089</v>
      </c>
      <c r="D31" s="1" t="s">
        <v>57</v>
      </c>
      <c r="E31" s="1" t="s">
        <v>79</v>
      </c>
      <c r="F31" s="1" t="s">
        <v>93</v>
      </c>
      <c r="G31" s="1" t="s">
        <v>38</v>
      </c>
      <c r="H31" s="1" t="s">
        <v>39</v>
      </c>
      <c r="I31" s="1" t="s">
        <v>40</v>
      </c>
      <c r="J31" s="1" t="s">
        <v>41</v>
      </c>
      <c r="K31" s="1" t="s">
        <v>42</v>
      </c>
      <c r="L31" s="1">
        <v>1</v>
      </c>
      <c r="M31" s="1" t="s">
        <v>43</v>
      </c>
      <c r="N31" s="1" t="s">
        <v>221</v>
      </c>
      <c r="O31" s="1" t="s">
        <v>228</v>
      </c>
      <c r="P31" s="2" t="s">
        <v>46</v>
      </c>
      <c r="Q31" s="1" t="s">
        <v>229</v>
      </c>
      <c r="R31" s="1">
        <v>1</v>
      </c>
      <c r="S31" s="1" t="s">
        <v>139</v>
      </c>
      <c r="T31" s="1" t="s">
        <v>50</v>
      </c>
      <c r="U31" s="1" t="s">
        <v>36</v>
      </c>
      <c r="V31" s="1" t="s">
        <v>51</v>
      </c>
      <c r="W31" s="1" t="s">
        <v>38</v>
      </c>
      <c r="X31" s="1" t="s">
        <v>52</v>
      </c>
      <c r="Y31" s="1" t="s">
        <v>53</v>
      </c>
      <c r="Z31" s="1" t="s">
        <v>230</v>
      </c>
      <c r="AA31" s="1">
        <v>64</v>
      </c>
      <c r="AB31" s="1">
        <v>28</v>
      </c>
      <c r="AC31" s="1">
        <v>36</v>
      </c>
      <c r="AD31" s="1">
        <v>56.25</v>
      </c>
      <c r="AE31" s="1" t="s">
        <v>55</v>
      </c>
      <c r="AF31" s="1">
        <v>1</v>
      </c>
      <c r="AG31" s="1">
        <v>31.545312150000001</v>
      </c>
      <c r="AH31" s="1" t="s">
        <v>46</v>
      </c>
      <c r="AI31" s="1" t="s">
        <v>56</v>
      </c>
      <c r="AJ31" s="1" t="str">
        <f t="shared" si="4"/>
        <v>NC_000011.9:g.108201089C&gt;T</v>
      </c>
      <c r="AK31" s="1" t="str">
        <f t="shared" si="5"/>
        <v>NM_000051.3:c.7456C&gt;T</v>
      </c>
      <c r="AL31" s="1" t="s">
        <v>657</v>
      </c>
      <c r="AM31" s="1">
        <v>2</v>
      </c>
      <c r="AN31" s="1">
        <v>3</v>
      </c>
      <c r="AO31" s="1" t="s">
        <v>689</v>
      </c>
      <c r="AP31" s="1" t="str">
        <f t="shared" si="6"/>
        <v>g.108201089C&gt;T</v>
      </c>
      <c r="AQ31" s="1">
        <v>1</v>
      </c>
      <c r="AR31" s="1" t="s">
        <v>659</v>
      </c>
      <c r="AS31" s="1" t="s">
        <v>46</v>
      </c>
      <c r="AT31" s="1" t="s">
        <v>662</v>
      </c>
      <c r="AU31" s="9" t="s">
        <v>657</v>
      </c>
      <c r="AV31" s="9" t="s">
        <v>655</v>
      </c>
    </row>
    <row r="32" spans="1:48" x14ac:dyDescent="0.25">
      <c r="A32" s="1">
        <v>11</v>
      </c>
      <c r="B32" s="1">
        <v>108188101</v>
      </c>
      <c r="C32" s="1">
        <v>108188101</v>
      </c>
      <c r="D32" s="1" t="s">
        <v>57</v>
      </c>
      <c r="E32" s="1" t="s">
        <v>88</v>
      </c>
      <c r="F32" s="1" t="s">
        <v>93</v>
      </c>
      <c r="G32" s="1" t="s">
        <v>38</v>
      </c>
      <c r="H32" s="1" t="s">
        <v>39</v>
      </c>
      <c r="I32" s="1" t="s">
        <v>40</v>
      </c>
      <c r="J32" s="1" t="s">
        <v>41</v>
      </c>
      <c r="K32" s="1" t="s">
        <v>42</v>
      </c>
      <c r="L32" s="1">
        <v>1</v>
      </c>
      <c r="M32" s="1" t="s">
        <v>43</v>
      </c>
      <c r="N32" s="1" t="s">
        <v>94</v>
      </c>
      <c r="O32" s="1" t="s">
        <v>134</v>
      </c>
      <c r="P32" s="2" t="s">
        <v>46</v>
      </c>
      <c r="Q32" s="1" t="s">
        <v>135</v>
      </c>
      <c r="R32" s="1">
        <v>1</v>
      </c>
      <c r="S32" s="1" t="s">
        <v>132</v>
      </c>
      <c r="T32" s="1" t="s">
        <v>50</v>
      </c>
      <c r="U32" s="1" t="s">
        <v>36</v>
      </c>
      <c r="V32" s="1" t="s">
        <v>51</v>
      </c>
      <c r="W32" s="1" t="s">
        <v>38</v>
      </c>
      <c r="X32" s="1" t="s">
        <v>52</v>
      </c>
      <c r="Y32" s="1" t="s">
        <v>53</v>
      </c>
      <c r="Z32" s="1" t="s">
        <v>136</v>
      </c>
      <c r="AA32" s="1">
        <v>54</v>
      </c>
      <c r="AB32" s="1">
        <v>8</v>
      </c>
      <c r="AC32" s="1">
        <v>46</v>
      </c>
      <c r="AD32" s="1">
        <v>85.19</v>
      </c>
      <c r="AE32" s="1" t="s">
        <v>55</v>
      </c>
      <c r="AF32" s="1">
        <v>1</v>
      </c>
      <c r="AG32" s="1">
        <v>50.475516339999999</v>
      </c>
      <c r="AH32" s="1" t="s">
        <v>46</v>
      </c>
      <c r="AI32" s="1" t="s">
        <v>56</v>
      </c>
      <c r="AJ32" s="1" t="str">
        <f t="shared" si="4"/>
        <v>NC_000011.9:g.108188101C&gt;A</v>
      </c>
      <c r="AK32" s="1" t="str">
        <f t="shared" si="5"/>
        <v>NM_000051.3:c.6200C&gt;A</v>
      </c>
      <c r="AL32" s="1" t="s">
        <v>672</v>
      </c>
      <c r="AM32" s="1">
        <v>2</v>
      </c>
      <c r="AN32" s="1">
        <v>4</v>
      </c>
      <c r="AO32" s="1" t="s">
        <v>673</v>
      </c>
      <c r="AP32" s="1" t="str">
        <f t="shared" si="6"/>
        <v>g.108188101C&gt;A</v>
      </c>
      <c r="AQ32" s="1">
        <v>1</v>
      </c>
      <c r="AR32" s="1" t="s">
        <v>659</v>
      </c>
      <c r="AS32" s="1" t="s">
        <v>46</v>
      </c>
      <c r="AT32" s="1" t="s">
        <v>662</v>
      </c>
      <c r="AU32" s="9" t="s">
        <v>722</v>
      </c>
      <c r="AV32" s="9" t="s">
        <v>655</v>
      </c>
    </row>
    <row r="33" spans="1:48" x14ac:dyDescent="0.25">
      <c r="A33" s="1">
        <v>11</v>
      </c>
      <c r="B33" s="1">
        <v>108213973</v>
      </c>
      <c r="C33" s="1">
        <v>108213973</v>
      </c>
      <c r="D33" s="1" t="s">
        <v>92</v>
      </c>
      <c r="E33" s="1" t="s">
        <v>88</v>
      </c>
      <c r="F33" s="1" t="s">
        <v>93</v>
      </c>
      <c r="G33" s="1" t="s">
        <v>38</v>
      </c>
      <c r="H33" s="1" t="s">
        <v>39</v>
      </c>
      <c r="I33" s="1" t="s">
        <v>40</v>
      </c>
      <c r="J33" s="1" t="s">
        <v>41</v>
      </c>
      <c r="K33" s="1" t="s">
        <v>42</v>
      </c>
      <c r="L33" s="1">
        <v>1</v>
      </c>
      <c r="M33" s="1" t="s">
        <v>43</v>
      </c>
      <c r="N33" s="1" t="s">
        <v>94</v>
      </c>
      <c r="O33" s="1" t="s">
        <v>147</v>
      </c>
      <c r="P33" s="2" t="s">
        <v>46</v>
      </c>
      <c r="Q33" s="1" t="s">
        <v>148</v>
      </c>
      <c r="R33" s="1">
        <v>1</v>
      </c>
      <c r="S33" s="1" t="s">
        <v>149</v>
      </c>
      <c r="T33" s="1" t="s">
        <v>50</v>
      </c>
      <c r="U33" s="1" t="s">
        <v>36</v>
      </c>
      <c r="V33" s="1" t="s">
        <v>51</v>
      </c>
      <c r="W33" s="1" t="s">
        <v>38</v>
      </c>
      <c r="X33" s="1" t="s">
        <v>52</v>
      </c>
      <c r="Y33" s="1" t="s">
        <v>53</v>
      </c>
      <c r="Z33" s="1" t="s">
        <v>150</v>
      </c>
      <c r="AA33" s="1">
        <v>72</v>
      </c>
      <c r="AB33" s="1">
        <v>50</v>
      </c>
      <c r="AC33" s="1">
        <v>22</v>
      </c>
      <c r="AD33" s="1">
        <v>30.56</v>
      </c>
      <c r="AE33" s="1" t="s">
        <v>55</v>
      </c>
      <c r="AF33" s="1">
        <v>0.99999993300000001</v>
      </c>
      <c r="AG33" s="1">
        <v>16.520113200000001</v>
      </c>
      <c r="AH33" s="3">
        <v>8.14E-6</v>
      </c>
      <c r="AI33" s="1" t="s">
        <v>56</v>
      </c>
      <c r="AJ33" s="1" t="str">
        <f t="shared" si="4"/>
        <v>NC_000011.9:g.108213973G&gt;A</v>
      </c>
      <c r="AK33" s="1" t="str">
        <f t="shared" si="5"/>
        <v>NM_000051.3:c.8293G&gt;A</v>
      </c>
      <c r="AL33" s="1" t="s">
        <v>672</v>
      </c>
      <c r="AM33" s="1">
        <v>2</v>
      </c>
      <c r="AN33" s="1">
        <v>3</v>
      </c>
      <c r="AO33" s="1" t="s">
        <v>675</v>
      </c>
      <c r="AP33" s="1" t="str">
        <f t="shared" si="6"/>
        <v>g.108213973G&gt;A</v>
      </c>
      <c r="AQ33" s="1">
        <v>0</v>
      </c>
      <c r="AR33" s="1" t="s">
        <v>46</v>
      </c>
      <c r="AS33" s="1" t="s">
        <v>46</v>
      </c>
      <c r="AT33" s="1" t="s">
        <v>662</v>
      </c>
      <c r="AU33" s="9" t="s">
        <v>722</v>
      </c>
      <c r="AV33" s="9" t="s">
        <v>655</v>
      </c>
    </row>
    <row r="34" spans="1:48" x14ac:dyDescent="0.25">
      <c r="A34" s="1">
        <v>11</v>
      </c>
      <c r="B34" s="1">
        <v>108141874</v>
      </c>
      <c r="C34" s="1">
        <v>108141874</v>
      </c>
      <c r="D34" s="1" t="s">
        <v>92</v>
      </c>
      <c r="E34" s="1" t="s">
        <v>88</v>
      </c>
      <c r="F34" s="1" t="s">
        <v>93</v>
      </c>
      <c r="G34" s="1" t="s">
        <v>38</v>
      </c>
      <c r="H34" s="1" t="s">
        <v>39</v>
      </c>
      <c r="I34" s="1" t="s">
        <v>40</v>
      </c>
      <c r="J34" s="1" t="s">
        <v>41</v>
      </c>
      <c r="K34" s="1" t="s">
        <v>42</v>
      </c>
      <c r="L34" s="1">
        <v>1</v>
      </c>
      <c r="M34" s="1" t="s">
        <v>43</v>
      </c>
      <c r="N34" s="1" t="s">
        <v>243</v>
      </c>
      <c r="O34" s="1" t="s">
        <v>252</v>
      </c>
      <c r="P34" s="2" t="s">
        <v>46</v>
      </c>
      <c r="Q34" s="1" t="s">
        <v>253</v>
      </c>
      <c r="R34" s="1">
        <v>1</v>
      </c>
      <c r="S34" s="1" t="s">
        <v>36</v>
      </c>
      <c r="T34" s="1" t="s">
        <v>36</v>
      </c>
      <c r="U34" s="1" t="s">
        <v>36</v>
      </c>
      <c r="V34" s="1" t="s">
        <v>51</v>
      </c>
      <c r="W34" s="1" t="s">
        <v>38</v>
      </c>
      <c r="X34" s="1" t="s">
        <v>52</v>
      </c>
      <c r="Y34" s="1" t="s">
        <v>53</v>
      </c>
      <c r="Z34" s="1" t="s">
        <v>254</v>
      </c>
      <c r="AA34" s="1">
        <f>AB34+AC34</f>
        <v>51</v>
      </c>
      <c r="AB34" s="1">
        <v>44</v>
      </c>
      <c r="AC34" s="1">
        <v>7</v>
      </c>
      <c r="AD34" s="1">
        <v>13.73</v>
      </c>
      <c r="AE34" s="1" t="s">
        <v>55</v>
      </c>
      <c r="AF34" s="1">
        <v>0.99001989499999998</v>
      </c>
      <c r="AG34" s="1">
        <v>4.5975917480000001</v>
      </c>
      <c r="AH34" s="3">
        <v>2.4470000000000001E-5</v>
      </c>
      <c r="AI34" s="1" t="s">
        <v>69</v>
      </c>
      <c r="AJ34" s="1" t="str">
        <f t="shared" si="4"/>
        <v>NC_000011.9:g.108141874G&gt;A</v>
      </c>
      <c r="AK34" s="1" t="str">
        <f t="shared" si="5"/>
        <v>NM_000051.3:c.2921+1G&gt;A</v>
      </c>
      <c r="AL34" s="1" t="s">
        <v>672</v>
      </c>
      <c r="AM34" s="1">
        <v>2</v>
      </c>
      <c r="AN34" s="1">
        <v>7</v>
      </c>
      <c r="AO34" s="1" t="s">
        <v>693</v>
      </c>
      <c r="AP34" s="1" t="str">
        <f t="shared" si="6"/>
        <v>g.108141874G&gt;A</v>
      </c>
      <c r="AQ34" s="1">
        <v>1</v>
      </c>
      <c r="AR34" s="1" t="s">
        <v>659</v>
      </c>
      <c r="AS34" s="1" t="s">
        <v>46</v>
      </c>
      <c r="AT34" s="1" t="s">
        <v>662</v>
      </c>
      <c r="AU34" s="9" t="s">
        <v>722</v>
      </c>
      <c r="AV34" s="9" t="s">
        <v>655</v>
      </c>
    </row>
    <row r="35" spans="1:48" x14ac:dyDescent="0.25">
      <c r="A35" s="1">
        <v>11</v>
      </c>
      <c r="B35" s="1">
        <v>108106466</v>
      </c>
      <c r="C35" s="1">
        <v>108106466</v>
      </c>
      <c r="D35" s="1" t="s">
        <v>92</v>
      </c>
      <c r="E35" s="1" t="s">
        <v>88</v>
      </c>
      <c r="F35" s="1" t="s">
        <v>93</v>
      </c>
      <c r="G35" s="1" t="s">
        <v>38</v>
      </c>
      <c r="H35" s="1" t="s">
        <v>39</v>
      </c>
      <c r="I35" s="1" t="s">
        <v>40</v>
      </c>
      <c r="J35" s="1" t="s">
        <v>41</v>
      </c>
      <c r="K35" s="1" t="s">
        <v>42</v>
      </c>
      <c r="L35" s="1">
        <v>1</v>
      </c>
      <c r="M35" s="1" t="s">
        <v>43</v>
      </c>
      <c r="N35" s="1" t="s">
        <v>94</v>
      </c>
      <c r="O35" s="1" t="s">
        <v>95</v>
      </c>
      <c r="P35" s="2" t="s">
        <v>46</v>
      </c>
      <c r="Q35" s="1" t="s">
        <v>96</v>
      </c>
      <c r="R35" s="1">
        <v>3.9E-2</v>
      </c>
      <c r="S35" s="1" t="s">
        <v>97</v>
      </c>
      <c r="T35" s="1" t="s">
        <v>50</v>
      </c>
      <c r="U35" s="1" t="s">
        <v>36</v>
      </c>
      <c r="V35" s="1" t="s">
        <v>51</v>
      </c>
      <c r="W35" s="1" t="s">
        <v>38</v>
      </c>
      <c r="X35" s="1" t="s">
        <v>52</v>
      </c>
      <c r="Y35" s="1" t="s">
        <v>53</v>
      </c>
      <c r="Z35" s="1" t="s">
        <v>98</v>
      </c>
      <c r="AA35" s="1">
        <v>77</v>
      </c>
      <c r="AB35" s="1">
        <v>10</v>
      </c>
      <c r="AC35" s="1">
        <v>67</v>
      </c>
      <c r="AD35" s="1">
        <v>87.01</v>
      </c>
      <c r="AE35" s="1" t="s">
        <v>55</v>
      </c>
      <c r="AF35" s="1">
        <v>1</v>
      </c>
      <c r="AG35" s="1">
        <v>69.59077035</v>
      </c>
      <c r="AH35" s="1" t="s">
        <v>46</v>
      </c>
      <c r="AI35" s="1" t="s">
        <v>56</v>
      </c>
      <c r="AJ35" s="1" t="str">
        <f t="shared" si="4"/>
        <v>NC_000011.9:g.108106466G&gt;A</v>
      </c>
      <c r="AK35" s="1" t="str">
        <f t="shared" si="5"/>
        <v>NM_000051.3:c.401G&gt;A</v>
      </c>
      <c r="AL35" s="1" t="s">
        <v>660</v>
      </c>
      <c r="AM35" s="1">
        <v>2</v>
      </c>
      <c r="AN35" s="1">
        <v>3</v>
      </c>
      <c r="AO35" s="1" t="s">
        <v>661</v>
      </c>
      <c r="AP35" s="1" t="str">
        <f t="shared" si="6"/>
        <v>g.108106466G&gt;A</v>
      </c>
      <c r="AQ35" s="1">
        <v>0</v>
      </c>
      <c r="AR35" s="1" t="s">
        <v>46</v>
      </c>
      <c r="AS35" s="1" t="s">
        <v>46</v>
      </c>
      <c r="AT35" s="1" t="s">
        <v>662</v>
      </c>
      <c r="AU35" s="1" t="s">
        <v>660</v>
      </c>
      <c r="AV35" s="1" t="s">
        <v>655</v>
      </c>
    </row>
    <row r="36" spans="1:48" x14ac:dyDescent="0.25">
      <c r="A36" s="1">
        <v>11</v>
      </c>
      <c r="B36" s="1">
        <v>108119732</v>
      </c>
      <c r="C36" s="1">
        <v>108119732</v>
      </c>
      <c r="D36" s="1" t="s">
        <v>79</v>
      </c>
      <c r="E36" s="1" t="s">
        <v>88</v>
      </c>
      <c r="F36" s="1" t="s">
        <v>93</v>
      </c>
      <c r="G36" s="1" t="s">
        <v>38</v>
      </c>
      <c r="H36" s="1" t="s">
        <v>39</v>
      </c>
      <c r="I36" s="1" t="s">
        <v>40</v>
      </c>
      <c r="J36" s="1" t="s">
        <v>41</v>
      </c>
      <c r="K36" s="1" t="s">
        <v>42</v>
      </c>
      <c r="L36" s="1">
        <v>1</v>
      </c>
      <c r="M36" s="1" t="s">
        <v>43</v>
      </c>
      <c r="N36" s="1" t="s">
        <v>94</v>
      </c>
      <c r="O36" s="1" t="s">
        <v>106</v>
      </c>
      <c r="P36" s="2" t="s">
        <v>46</v>
      </c>
      <c r="Q36" s="1" t="s">
        <v>107</v>
      </c>
      <c r="R36" s="1">
        <v>1E-3</v>
      </c>
      <c r="S36" s="1" t="s">
        <v>60</v>
      </c>
      <c r="T36" s="1" t="s">
        <v>50</v>
      </c>
      <c r="U36" s="1" t="s">
        <v>36</v>
      </c>
      <c r="V36" s="1" t="s">
        <v>51</v>
      </c>
      <c r="W36" s="1" t="s">
        <v>38</v>
      </c>
      <c r="X36" s="1" t="s">
        <v>52</v>
      </c>
      <c r="Y36" s="1" t="s">
        <v>53</v>
      </c>
      <c r="Z36" s="1" t="s">
        <v>108</v>
      </c>
      <c r="AA36" s="1">
        <v>144</v>
      </c>
      <c r="AB36" s="1">
        <v>44</v>
      </c>
      <c r="AC36" s="1">
        <v>100</v>
      </c>
      <c r="AD36" s="1">
        <v>69.44</v>
      </c>
      <c r="AE36" s="1" t="s">
        <v>55</v>
      </c>
      <c r="AF36" s="1">
        <v>1</v>
      </c>
      <c r="AG36" s="1">
        <v>95.885509659999997</v>
      </c>
      <c r="AH36" s="3">
        <v>8.1499999999999999E-6</v>
      </c>
      <c r="AI36" s="1" t="s">
        <v>56</v>
      </c>
      <c r="AJ36" s="1" t="str">
        <f t="shared" si="4"/>
        <v>NC_000011.9:g.108119732T&gt;A</v>
      </c>
      <c r="AK36" s="1" t="str">
        <f t="shared" si="5"/>
        <v>NM_000051.3:c.1138T&gt;A</v>
      </c>
      <c r="AL36" s="1" t="s">
        <v>660</v>
      </c>
      <c r="AM36" s="1">
        <v>2</v>
      </c>
      <c r="AN36" s="1">
        <v>4</v>
      </c>
      <c r="AO36" s="1" t="s">
        <v>667</v>
      </c>
      <c r="AP36" s="1" t="str">
        <f t="shared" si="6"/>
        <v>g.108119732T&gt;A</v>
      </c>
      <c r="AQ36" s="1">
        <v>0</v>
      </c>
      <c r="AR36" s="1" t="s">
        <v>46</v>
      </c>
      <c r="AS36" s="1" t="s">
        <v>46</v>
      </c>
      <c r="AT36" s="1" t="s">
        <v>662</v>
      </c>
      <c r="AU36" s="1" t="s">
        <v>660</v>
      </c>
      <c r="AV36" s="1" t="s">
        <v>655</v>
      </c>
    </row>
    <row r="37" spans="1:48" x14ac:dyDescent="0.25">
      <c r="A37" s="1">
        <v>11</v>
      </c>
      <c r="B37" s="1">
        <v>108123621</v>
      </c>
      <c r="C37" s="1">
        <v>108123621</v>
      </c>
      <c r="D37" s="1" t="s">
        <v>79</v>
      </c>
      <c r="E37" s="1" t="s">
        <v>92</v>
      </c>
      <c r="F37" s="1" t="s">
        <v>93</v>
      </c>
      <c r="G37" s="1" t="s">
        <v>38</v>
      </c>
      <c r="H37" s="1" t="s">
        <v>39</v>
      </c>
      <c r="I37" s="1" t="s">
        <v>40</v>
      </c>
      <c r="J37" s="1" t="s">
        <v>41</v>
      </c>
      <c r="K37" s="1" t="s">
        <v>42</v>
      </c>
      <c r="L37" s="1">
        <v>1</v>
      </c>
      <c r="M37" s="1" t="s">
        <v>43</v>
      </c>
      <c r="N37" s="1" t="s">
        <v>94</v>
      </c>
      <c r="O37" s="1" t="s">
        <v>112</v>
      </c>
      <c r="P37" s="2" t="s">
        <v>46</v>
      </c>
      <c r="Q37" s="1" t="s">
        <v>113</v>
      </c>
      <c r="R37" s="1">
        <v>1</v>
      </c>
      <c r="S37" s="1" t="s">
        <v>60</v>
      </c>
      <c r="T37" s="1" t="s">
        <v>50</v>
      </c>
      <c r="U37" s="1" t="s">
        <v>36</v>
      </c>
      <c r="V37" s="1" t="s">
        <v>51</v>
      </c>
      <c r="W37" s="1" t="s">
        <v>38</v>
      </c>
      <c r="X37" s="1" t="s">
        <v>52</v>
      </c>
      <c r="Y37" s="1" t="s">
        <v>53</v>
      </c>
      <c r="Z37" s="1" t="s">
        <v>114</v>
      </c>
      <c r="AA37" s="1">
        <v>33</v>
      </c>
      <c r="AB37" s="1">
        <v>14</v>
      </c>
      <c r="AC37" s="1">
        <v>19</v>
      </c>
      <c r="AD37" s="1">
        <v>57.58</v>
      </c>
      <c r="AE37" s="1" t="s">
        <v>55</v>
      </c>
      <c r="AF37" s="1">
        <v>0.999999949</v>
      </c>
      <c r="AG37" s="1">
        <v>16.7906677</v>
      </c>
      <c r="AH37" s="3">
        <v>1.696E-5</v>
      </c>
      <c r="AI37" s="1" t="s">
        <v>56</v>
      </c>
      <c r="AJ37" s="1" t="str">
        <f t="shared" si="4"/>
        <v>NC_000011.9:g.108123621T&gt;G</v>
      </c>
      <c r="AK37" s="1" t="str">
        <f t="shared" si="5"/>
        <v>NM_000051.3:c.1880T&gt;G</v>
      </c>
      <c r="AL37" s="1" t="s">
        <v>660</v>
      </c>
      <c r="AM37" s="1">
        <v>2</v>
      </c>
      <c r="AN37" s="1">
        <v>4</v>
      </c>
      <c r="AO37" s="1" t="s">
        <v>667</v>
      </c>
      <c r="AP37" s="1" t="str">
        <f t="shared" si="6"/>
        <v>g.108123621T&gt;G</v>
      </c>
      <c r="AQ37" s="1">
        <v>0</v>
      </c>
      <c r="AR37" s="1" t="s">
        <v>46</v>
      </c>
      <c r="AS37" s="1" t="s">
        <v>46</v>
      </c>
      <c r="AT37" s="1" t="s">
        <v>662</v>
      </c>
      <c r="AU37" s="1" t="s">
        <v>660</v>
      </c>
      <c r="AV37" s="1" t="s">
        <v>655</v>
      </c>
    </row>
    <row r="38" spans="1:48" x14ac:dyDescent="0.25">
      <c r="A38" s="1">
        <v>11</v>
      </c>
      <c r="B38" s="1">
        <v>108139187</v>
      </c>
      <c r="C38" s="1">
        <v>108139187</v>
      </c>
      <c r="D38" s="1" t="s">
        <v>79</v>
      </c>
      <c r="E38" s="1" t="s">
        <v>88</v>
      </c>
      <c r="F38" s="1" t="s">
        <v>93</v>
      </c>
      <c r="G38" s="1" t="s">
        <v>38</v>
      </c>
      <c r="H38" s="1" t="s">
        <v>39</v>
      </c>
      <c r="I38" s="1" t="s">
        <v>40</v>
      </c>
      <c r="J38" s="1" t="s">
        <v>41</v>
      </c>
      <c r="K38" s="1" t="s">
        <v>42</v>
      </c>
      <c r="L38" s="1">
        <v>1</v>
      </c>
      <c r="M38" s="1" t="s">
        <v>43</v>
      </c>
      <c r="N38" s="1" t="s">
        <v>94</v>
      </c>
      <c r="O38" s="1" t="s">
        <v>121</v>
      </c>
      <c r="P38" s="2" t="s">
        <v>46</v>
      </c>
      <c r="Q38" s="1" t="s">
        <v>122</v>
      </c>
      <c r="R38" s="1">
        <v>0.61499999999999999</v>
      </c>
      <c r="S38" s="1" t="s">
        <v>60</v>
      </c>
      <c r="T38" s="1" t="s">
        <v>50</v>
      </c>
      <c r="U38" s="1" t="s">
        <v>36</v>
      </c>
      <c r="V38" s="1" t="s">
        <v>51</v>
      </c>
      <c r="W38" s="1" t="s">
        <v>38</v>
      </c>
      <c r="X38" s="1" t="s">
        <v>52</v>
      </c>
      <c r="Y38" s="1" t="s">
        <v>53</v>
      </c>
      <c r="Z38" s="1" t="s">
        <v>123</v>
      </c>
      <c r="AA38" s="1">
        <v>147</v>
      </c>
      <c r="AB38" s="1">
        <v>71</v>
      </c>
      <c r="AC38" s="1">
        <v>76</v>
      </c>
      <c r="AD38" s="1">
        <v>51.7</v>
      </c>
      <c r="AE38" s="1" t="s">
        <v>55</v>
      </c>
      <c r="AF38" s="1">
        <v>1</v>
      </c>
      <c r="AG38" s="1">
        <v>64.731809549999994</v>
      </c>
      <c r="AH38" s="3">
        <v>2.44E-5</v>
      </c>
      <c r="AI38" s="1" t="s">
        <v>56</v>
      </c>
      <c r="AJ38" s="1" t="str">
        <f t="shared" si="4"/>
        <v>NC_000011.9:g.108139187T&gt;A</v>
      </c>
      <c r="AK38" s="1" t="str">
        <f t="shared" si="5"/>
        <v>NM_000051.3:c.2689T&gt;A</v>
      </c>
      <c r="AL38" s="1" t="s">
        <v>660</v>
      </c>
      <c r="AM38" s="1">
        <v>2</v>
      </c>
      <c r="AN38" s="1">
        <v>3</v>
      </c>
      <c r="AO38" s="1" t="s">
        <v>661</v>
      </c>
      <c r="AP38" s="1" t="str">
        <f t="shared" si="6"/>
        <v>g.108139187T&gt;A</v>
      </c>
      <c r="AQ38" s="1">
        <v>0</v>
      </c>
      <c r="AR38" s="1" t="s">
        <v>46</v>
      </c>
      <c r="AS38" s="1" t="s">
        <v>46</v>
      </c>
      <c r="AT38" s="1" t="s">
        <v>662</v>
      </c>
      <c r="AU38" s="1" t="s">
        <v>660</v>
      </c>
      <c r="AV38" s="1" t="s">
        <v>655</v>
      </c>
    </row>
    <row r="39" spans="1:48" x14ac:dyDescent="0.25">
      <c r="A39" s="1">
        <v>11</v>
      </c>
      <c r="B39" s="1">
        <v>108163458</v>
      </c>
      <c r="C39" s="1">
        <v>108163458</v>
      </c>
      <c r="D39" s="1" t="s">
        <v>57</v>
      </c>
      <c r="E39" s="1" t="s">
        <v>79</v>
      </c>
      <c r="F39" s="1" t="s">
        <v>93</v>
      </c>
      <c r="G39" s="1" t="s">
        <v>38</v>
      </c>
      <c r="H39" s="1" t="s">
        <v>39</v>
      </c>
      <c r="I39" s="1" t="s">
        <v>40</v>
      </c>
      <c r="J39" s="1" t="s">
        <v>41</v>
      </c>
      <c r="K39" s="1" t="s">
        <v>42</v>
      </c>
      <c r="L39" s="1">
        <v>1</v>
      </c>
      <c r="M39" s="1" t="s">
        <v>43</v>
      </c>
      <c r="N39" s="1" t="s">
        <v>94</v>
      </c>
      <c r="O39" s="1" t="s">
        <v>124</v>
      </c>
      <c r="P39" s="2" t="s">
        <v>46</v>
      </c>
      <c r="Q39" s="1" t="s">
        <v>125</v>
      </c>
      <c r="R39" s="1">
        <v>1</v>
      </c>
      <c r="S39" s="1" t="s">
        <v>60</v>
      </c>
      <c r="T39" s="1" t="s">
        <v>50</v>
      </c>
      <c r="U39" s="1" t="s">
        <v>36</v>
      </c>
      <c r="V39" s="1" t="s">
        <v>51</v>
      </c>
      <c r="W39" s="1" t="s">
        <v>38</v>
      </c>
      <c r="X39" s="1" t="s">
        <v>52</v>
      </c>
      <c r="Y39" s="1" t="s">
        <v>53</v>
      </c>
      <c r="Z39" s="1" t="s">
        <v>126</v>
      </c>
      <c r="AA39" s="1">
        <v>114</v>
      </c>
      <c r="AB39" s="1">
        <v>30</v>
      </c>
      <c r="AC39" s="1">
        <v>84</v>
      </c>
      <c r="AD39" s="1">
        <v>73.680000000000007</v>
      </c>
      <c r="AE39" s="1" t="s">
        <v>55</v>
      </c>
      <c r="AF39" s="1">
        <v>1</v>
      </c>
      <c r="AG39" s="1">
        <v>83.201248309999997</v>
      </c>
      <c r="AH39" s="3">
        <v>1.6269999999999998E-5</v>
      </c>
      <c r="AI39" s="1" t="s">
        <v>56</v>
      </c>
      <c r="AJ39" s="1" t="str">
        <f t="shared" si="4"/>
        <v>NC_000011.9:g.108163458C&gt;T</v>
      </c>
      <c r="AK39" s="1" t="str">
        <f t="shared" si="5"/>
        <v>NM_000051.3:c.4549C&gt;T</v>
      </c>
      <c r="AL39" s="1" t="s">
        <v>660</v>
      </c>
      <c r="AM39" s="1">
        <v>2</v>
      </c>
      <c r="AN39" s="1">
        <v>2</v>
      </c>
      <c r="AO39" s="1" t="s">
        <v>669</v>
      </c>
      <c r="AP39" s="1" t="str">
        <f t="shared" si="6"/>
        <v>g.108163458C&gt;T</v>
      </c>
      <c r="AQ39" s="1">
        <v>0</v>
      </c>
      <c r="AR39" s="1" t="s">
        <v>46</v>
      </c>
      <c r="AS39" s="1" t="s">
        <v>46</v>
      </c>
      <c r="AT39" s="1" t="s">
        <v>662</v>
      </c>
      <c r="AU39" s="1" t="s">
        <v>660</v>
      </c>
      <c r="AV39" s="1" t="s">
        <v>655</v>
      </c>
    </row>
    <row r="40" spans="1:48" x14ac:dyDescent="0.25">
      <c r="A40" s="1">
        <v>11</v>
      </c>
      <c r="B40" s="1">
        <v>108172376</v>
      </c>
      <c r="C40" s="1">
        <v>108172376</v>
      </c>
      <c r="D40" s="1" t="s">
        <v>92</v>
      </c>
      <c r="E40" s="1" t="s">
        <v>88</v>
      </c>
      <c r="F40" s="1" t="s">
        <v>93</v>
      </c>
      <c r="G40" s="1" t="s">
        <v>38</v>
      </c>
      <c r="H40" s="1" t="s">
        <v>39</v>
      </c>
      <c r="I40" s="1" t="s">
        <v>40</v>
      </c>
      <c r="J40" s="1" t="s">
        <v>41</v>
      </c>
      <c r="K40" s="1" t="s">
        <v>42</v>
      </c>
      <c r="L40" s="1">
        <v>1</v>
      </c>
      <c r="M40" s="1" t="s">
        <v>43</v>
      </c>
      <c r="N40" s="1" t="s">
        <v>94</v>
      </c>
      <c r="O40" s="1" t="s">
        <v>127</v>
      </c>
      <c r="P40" s="2" t="s">
        <v>46</v>
      </c>
      <c r="Q40" s="1" t="s">
        <v>128</v>
      </c>
      <c r="R40" s="1">
        <v>1</v>
      </c>
      <c r="S40" s="1" t="s">
        <v>60</v>
      </c>
      <c r="T40" s="1" t="s">
        <v>50</v>
      </c>
      <c r="U40" s="1" t="s">
        <v>36</v>
      </c>
      <c r="V40" s="1" t="s">
        <v>51</v>
      </c>
      <c r="W40" s="1" t="s">
        <v>38</v>
      </c>
      <c r="X40" s="1" t="s">
        <v>52</v>
      </c>
      <c r="Y40" s="1" t="s">
        <v>53</v>
      </c>
      <c r="Z40" s="1" t="s">
        <v>129</v>
      </c>
      <c r="AA40" s="1">
        <v>58</v>
      </c>
      <c r="AB40" s="1">
        <v>25</v>
      </c>
      <c r="AC40" s="1">
        <v>33</v>
      </c>
      <c r="AD40" s="1">
        <v>56.9</v>
      </c>
      <c r="AE40" s="1" t="s">
        <v>55</v>
      </c>
      <c r="AF40" s="1">
        <v>1</v>
      </c>
      <c r="AG40" s="1">
        <v>29.035973250000001</v>
      </c>
      <c r="AH40" s="1" t="s">
        <v>46</v>
      </c>
      <c r="AI40" s="1" t="s">
        <v>56</v>
      </c>
      <c r="AJ40" s="1" t="str">
        <f t="shared" si="4"/>
        <v>NC_000011.9:g.108172376G&gt;A</v>
      </c>
      <c r="AK40" s="1" t="str">
        <f t="shared" si="5"/>
        <v>NM_000051.3:c.5179G&gt;A</v>
      </c>
      <c r="AL40" s="1" t="s">
        <v>660</v>
      </c>
      <c r="AM40" s="1">
        <v>1</v>
      </c>
      <c r="AN40" s="1">
        <v>1</v>
      </c>
      <c r="AO40" s="1" t="s">
        <v>670</v>
      </c>
      <c r="AP40" s="1" t="str">
        <f t="shared" si="6"/>
        <v>g.108172376G&gt;A</v>
      </c>
      <c r="AQ40" s="1">
        <v>0</v>
      </c>
      <c r="AR40" s="1" t="s">
        <v>46</v>
      </c>
      <c r="AS40" s="1" t="s">
        <v>46</v>
      </c>
      <c r="AT40" s="1" t="s">
        <v>662</v>
      </c>
      <c r="AU40" s="1" t="s">
        <v>660</v>
      </c>
      <c r="AV40" s="1" t="s">
        <v>655</v>
      </c>
    </row>
    <row r="41" spans="1:48" x14ac:dyDescent="0.25">
      <c r="A41" s="1">
        <v>11</v>
      </c>
      <c r="B41" s="1">
        <v>108181006</v>
      </c>
      <c r="C41" s="1">
        <v>108181006</v>
      </c>
      <c r="D41" s="1" t="s">
        <v>88</v>
      </c>
      <c r="E41" s="1" t="s">
        <v>92</v>
      </c>
      <c r="F41" s="1" t="s">
        <v>93</v>
      </c>
      <c r="G41" s="1" t="s">
        <v>38</v>
      </c>
      <c r="H41" s="1" t="s">
        <v>39</v>
      </c>
      <c r="I41" s="1" t="s">
        <v>40</v>
      </c>
      <c r="J41" s="1" t="s">
        <v>41</v>
      </c>
      <c r="K41" s="1" t="s">
        <v>42</v>
      </c>
      <c r="L41" s="1">
        <v>1</v>
      </c>
      <c r="M41" s="1" t="s">
        <v>43</v>
      </c>
      <c r="N41" s="1" t="s">
        <v>94</v>
      </c>
      <c r="O41" s="1" t="s">
        <v>130</v>
      </c>
      <c r="P41" s="2" t="s">
        <v>46</v>
      </c>
      <c r="Q41" s="1" t="s">
        <v>131</v>
      </c>
      <c r="R41" s="1">
        <v>1</v>
      </c>
      <c r="S41" s="1" t="s">
        <v>132</v>
      </c>
      <c r="T41" s="1" t="s">
        <v>50</v>
      </c>
      <c r="U41" s="1" t="s">
        <v>36</v>
      </c>
      <c r="V41" s="1" t="s">
        <v>51</v>
      </c>
      <c r="W41" s="1" t="s">
        <v>38</v>
      </c>
      <c r="X41" s="1" t="s">
        <v>52</v>
      </c>
      <c r="Y41" s="1" t="s">
        <v>53</v>
      </c>
      <c r="Z41" s="1" t="s">
        <v>133</v>
      </c>
      <c r="AA41" s="1">
        <v>131</v>
      </c>
      <c r="AB41" s="1">
        <v>8</v>
      </c>
      <c r="AC41" s="1">
        <v>123</v>
      </c>
      <c r="AD41" s="1">
        <v>93.89</v>
      </c>
      <c r="AE41" s="1" t="s">
        <v>55</v>
      </c>
      <c r="AF41" s="1">
        <v>1</v>
      </c>
      <c r="AG41" s="1">
        <v>97.446598159999994</v>
      </c>
      <c r="AH41" s="3">
        <v>3.2620000000000003E-5</v>
      </c>
      <c r="AI41" s="1" t="s">
        <v>56</v>
      </c>
      <c r="AJ41" s="1" t="str">
        <f t="shared" si="4"/>
        <v>NC_000011.9:g.108181006A&gt;G</v>
      </c>
      <c r="AK41" s="1" t="str">
        <f t="shared" si="5"/>
        <v>NM_000051.3:c.5882A&gt;G</v>
      </c>
      <c r="AL41" s="1" t="s">
        <v>660</v>
      </c>
      <c r="AM41" s="1">
        <v>2</v>
      </c>
      <c r="AN41" s="1">
        <v>5</v>
      </c>
      <c r="AO41" s="1" t="s">
        <v>671</v>
      </c>
      <c r="AP41" s="1" t="str">
        <f t="shared" si="6"/>
        <v>g.108181006A&gt;G</v>
      </c>
      <c r="AQ41" s="1">
        <v>0</v>
      </c>
      <c r="AR41" s="1" t="s">
        <v>46</v>
      </c>
      <c r="AS41" s="1" t="s">
        <v>46</v>
      </c>
      <c r="AT41" s="1" t="s">
        <v>662</v>
      </c>
      <c r="AU41" s="1" t="s">
        <v>660</v>
      </c>
      <c r="AV41" s="1" t="s">
        <v>655</v>
      </c>
    </row>
    <row r="42" spans="1:48" x14ac:dyDescent="0.25">
      <c r="A42" s="1">
        <v>11</v>
      </c>
      <c r="B42" s="1">
        <v>108188218</v>
      </c>
      <c r="C42" s="1">
        <v>108188218</v>
      </c>
      <c r="D42" s="1" t="s">
        <v>88</v>
      </c>
      <c r="E42" s="1" t="s">
        <v>79</v>
      </c>
      <c r="F42" s="1" t="s">
        <v>93</v>
      </c>
      <c r="G42" s="1" t="s">
        <v>38</v>
      </c>
      <c r="H42" s="1" t="s">
        <v>39</v>
      </c>
      <c r="I42" s="1" t="s">
        <v>40</v>
      </c>
      <c r="J42" s="1" t="s">
        <v>41</v>
      </c>
      <c r="K42" s="1" t="s">
        <v>42</v>
      </c>
      <c r="L42" s="1">
        <v>1</v>
      </c>
      <c r="M42" s="1" t="s">
        <v>43</v>
      </c>
      <c r="N42" s="1" t="s">
        <v>94</v>
      </c>
      <c r="O42" s="1" t="s">
        <v>137</v>
      </c>
      <c r="P42" s="2" t="s">
        <v>46</v>
      </c>
      <c r="Q42" s="1" t="s">
        <v>138</v>
      </c>
      <c r="R42" s="1">
        <v>0.996</v>
      </c>
      <c r="S42" s="1" t="s">
        <v>139</v>
      </c>
      <c r="T42" s="1" t="s">
        <v>50</v>
      </c>
      <c r="U42" s="1" t="s">
        <v>36</v>
      </c>
      <c r="V42" s="1" t="s">
        <v>51</v>
      </c>
      <c r="W42" s="1" t="s">
        <v>38</v>
      </c>
      <c r="X42" s="1" t="s">
        <v>52</v>
      </c>
      <c r="Y42" s="1" t="s">
        <v>53</v>
      </c>
      <c r="Z42" s="1" t="s">
        <v>140</v>
      </c>
      <c r="AA42" s="1">
        <v>133</v>
      </c>
      <c r="AB42" s="1">
        <v>72</v>
      </c>
      <c r="AC42" s="1">
        <v>61</v>
      </c>
      <c r="AD42" s="1">
        <v>45.86</v>
      </c>
      <c r="AE42" s="1" t="s">
        <v>55</v>
      </c>
      <c r="AF42" s="1">
        <v>1</v>
      </c>
      <c r="AG42" s="1">
        <v>50.159804260000001</v>
      </c>
      <c r="AH42" s="1" t="s">
        <v>46</v>
      </c>
      <c r="AI42" s="1" t="s">
        <v>56</v>
      </c>
      <c r="AJ42" s="1" t="str">
        <f t="shared" si="4"/>
        <v>NC_000011.9:g.108188218A&gt;T</v>
      </c>
      <c r="AK42" s="1" t="str">
        <f t="shared" si="5"/>
        <v>NM_000051.3:c.6317A&gt;T</v>
      </c>
      <c r="AL42" s="1" t="s">
        <v>660</v>
      </c>
      <c r="AM42" s="1">
        <v>2</v>
      </c>
      <c r="AN42" s="1">
        <v>3</v>
      </c>
      <c r="AO42" s="1" t="s">
        <v>661</v>
      </c>
      <c r="AP42" s="1" t="str">
        <f t="shared" si="6"/>
        <v>g.108188218A&gt;T</v>
      </c>
      <c r="AQ42" s="1">
        <v>0</v>
      </c>
      <c r="AR42" s="1" t="s">
        <v>46</v>
      </c>
      <c r="AS42" s="1" t="s">
        <v>46</v>
      </c>
      <c r="AT42" s="1" t="s">
        <v>662</v>
      </c>
      <c r="AU42" s="1" t="s">
        <v>660</v>
      </c>
      <c r="AV42" s="1" t="s">
        <v>655</v>
      </c>
    </row>
    <row r="43" spans="1:48" x14ac:dyDescent="0.25">
      <c r="A43" s="1">
        <v>11</v>
      </c>
      <c r="B43" s="1">
        <v>108203619</v>
      </c>
      <c r="C43" s="1">
        <v>108203619</v>
      </c>
      <c r="D43" s="1" t="s">
        <v>57</v>
      </c>
      <c r="E43" s="1" t="s">
        <v>79</v>
      </c>
      <c r="F43" s="1" t="s">
        <v>93</v>
      </c>
      <c r="G43" s="1" t="s">
        <v>38</v>
      </c>
      <c r="H43" s="1" t="s">
        <v>39</v>
      </c>
      <c r="I43" s="1" t="s">
        <v>40</v>
      </c>
      <c r="J43" s="1" t="s">
        <v>41</v>
      </c>
      <c r="K43" s="1" t="s">
        <v>42</v>
      </c>
      <c r="L43" s="1">
        <v>1</v>
      </c>
      <c r="M43" s="1" t="s">
        <v>43</v>
      </c>
      <c r="N43" s="1" t="s">
        <v>94</v>
      </c>
      <c r="O43" s="1" t="s">
        <v>144</v>
      </c>
      <c r="P43" s="2" t="s">
        <v>46</v>
      </c>
      <c r="Q43" s="1" t="s">
        <v>145</v>
      </c>
      <c r="R43" s="1">
        <v>0.44800000000000001</v>
      </c>
      <c r="S43" s="1" t="s">
        <v>49</v>
      </c>
      <c r="T43" s="1" t="s">
        <v>50</v>
      </c>
      <c r="U43" s="1" t="s">
        <v>36</v>
      </c>
      <c r="V43" s="1" t="s">
        <v>51</v>
      </c>
      <c r="W43" s="1" t="s">
        <v>38</v>
      </c>
      <c r="X43" s="1" t="s">
        <v>52</v>
      </c>
      <c r="Y43" s="1" t="s">
        <v>53</v>
      </c>
      <c r="Z43" s="1" t="s">
        <v>146</v>
      </c>
      <c r="AA43" s="1">
        <v>102</v>
      </c>
      <c r="AB43" s="1">
        <v>31</v>
      </c>
      <c r="AC43" s="1">
        <v>71</v>
      </c>
      <c r="AD43" s="1">
        <v>69.61</v>
      </c>
      <c r="AE43" s="1" t="s">
        <v>55</v>
      </c>
      <c r="AF43" s="1">
        <v>1</v>
      </c>
      <c r="AG43" s="1">
        <v>68.161286820000001</v>
      </c>
      <c r="AH43" s="3">
        <v>9.0249999999999998E-5</v>
      </c>
      <c r="AI43" s="1" t="s">
        <v>56</v>
      </c>
      <c r="AJ43" s="1" t="str">
        <f t="shared" si="4"/>
        <v>NC_000011.9:g.108203619C&gt;T</v>
      </c>
      <c r="AK43" s="1" t="str">
        <f t="shared" si="5"/>
        <v>NM_000051.3:c.7919C&gt;T</v>
      </c>
      <c r="AL43" s="1" t="s">
        <v>660</v>
      </c>
      <c r="AM43" s="1">
        <v>2</v>
      </c>
      <c r="AN43" s="1">
        <v>5</v>
      </c>
      <c r="AO43" s="1" t="s">
        <v>671</v>
      </c>
      <c r="AP43" s="1" t="str">
        <f t="shared" si="6"/>
        <v>g.108203619C&gt;T</v>
      </c>
      <c r="AQ43" s="1">
        <v>1</v>
      </c>
      <c r="AR43" s="7" t="s">
        <v>674</v>
      </c>
      <c r="AS43" s="1" t="s">
        <v>46</v>
      </c>
      <c r="AT43" s="1" t="s">
        <v>662</v>
      </c>
      <c r="AU43" s="1" t="s">
        <v>660</v>
      </c>
      <c r="AV43" s="1" t="s">
        <v>655</v>
      </c>
    </row>
    <row r="44" spans="1:48" x14ac:dyDescent="0.25">
      <c r="A44" s="1">
        <v>11</v>
      </c>
      <c r="B44" s="1">
        <v>108213995</v>
      </c>
      <c r="C44" s="1">
        <v>108213995</v>
      </c>
      <c r="D44" s="1" t="s">
        <v>92</v>
      </c>
      <c r="E44" s="1" t="s">
        <v>88</v>
      </c>
      <c r="F44" s="1" t="s">
        <v>93</v>
      </c>
      <c r="G44" s="1" t="s">
        <v>38</v>
      </c>
      <c r="H44" s="1" t="s">
        <v>39</v>
      </c>
      <c r="I44" s="1" t="s">
        <v>40</v>
      </c>
      <c r="J44" s="1" t="s">
        <v>41</v>
      </c>
      <c r="K44" s="1" t="s">
        <v>42</v>
      </c>
      <c r="L44" s="1">
        <v>1</v>
      </c>
      <c r="M44" s="1" t="s">
        <v>43</v>
      </c>
      <c r="N44" s="1" t="s">
        <v>94</v>
      </c>
      <c r="O44" s="1" t="s">
        <v>154</v>
      </c>
      <c r="P44" s="2" t="s">
        <v>46</v>
      </c>
      <c r="Q44" s="1" t="s">
        <v>155</v>
      </c>
      <c r="R44" s="1">
        <v>1</v>
      </c>
      <c r="S44" s="1" t="s">
        <v>149</v>
      </c>
      <c r="T44" s="1" t="s">
        <v>50</v>
      </c>
      <c r="U44" s="1" t="s">
        <v>36</v>
      </c>
      <c r="V44" s="1" t="s">
        <v>51</v>
      </c>
      <c r="W44" s="1" t="s">
        <v>38</v>
      </c>
      <c r="X44" s="1" t="s">
        <v>52</v>
      </c>
      <c r="Y44" s="1" t="s">
        <v>53</v>
      </c>
      <c r="Z44" s="1" t="s">
        <v>150</v>
      </c>
      <c r="AA44" s="1">
        <v>83</v>
      </c>
      <c r="AB44" s="1">
        <v>57</v>
      </c>
      <c r="AC44" s="1">
        <v>26</v>
      </c>
      <c r="AD44" s="1">
        <v>31.33</v>
      </c>
      <c r="AE44" s="1" t="s">
        <v>55</v>
      </c>
      <c r="AF44" s="1">
        <v>0.99999999699999997</v>
      </c>
      <c r="AG44" s="1">
        <v>19.61600765</v>
      </c>
      <c r="AH44" s="3">
        <v>8.14E-6</v>
      </c>
      <c r="AI44" s="1" t="s">
        <v>56</v>
      </c>
      <c r="AJ44" s="1" t="str">
        <f t="shared" si="4"/>
        <v>NC_000011.9:g.108213995G&gt;A</v>
      </c>
      <c r="AK44" s="1" t="str">
        <f t="shared" si="5"/>
        <v>NM_000051.3:c.8315G&gt;A</v>
      </c>
      <c r="AL44" s="1" t="s">
        <v>660</v>
      </c>
      <c r="AM44" s="1">
        <v>1</v>
      </c>
      <c r="AN44" s="1">
        <v>1</v>
      </c>
      <c r="AO44" s="1" t="s">
        <v>670</v>
      </c>
      <c r="AP44" s="1" t="str">
        <f t="shared" si="6"/>
        <v>g.108213995G&gt;A</v>
      </c>
      <c r="AQ44" s="1">
        <v>0</v>
      </c>
      <c r="AR44" s="1" t="s">
        <v>46</v>
      </c>
      <c r="AS44" s="1" t="s">
        <v>46</v>
      </c>
      <c r="AT44" s="1" t="s">
        <v>662</v>
      </c>
      <c r="AU44" s="1" t="s">
        <v>660</v>
      </c>
      <c r="AV44" s="1" t="s">
        <v>655</v>
      </c>
    </row>
    <row r="45" spans="1:48" x14ac:dyDescent="0.25">
      <c r="A45" s="1">
        <v>11</v>
      </c>
      <c r="B45" s="1">
        <v>108216479</v>
      </c>
      <c r="C45" s="1">
        <v>108216479</v>
      </c>
      <c r="D45" s="1" t="s">
        <v>88</v>
      </c>
      <c r="E45" s="1" t="s">
        <v>57</v>
      </c>
      <c r="F45" s="1" t="s">
        <v>93</v>
      </c>
      <c r="G45" s="1" t="s">
        <v>38</v>
      </c>
      <c r="H45" s="1" t="s">
        <v>39</v>
      </c>
      <c r="I45" s="1" t="s">
        <v>40</v>
      </c>
      <c r="J45" s="1" t="s">
        <v>41</v>
      </c>
      <c r="K45" s="1" t="s">
        <v>42</v>
      </c>
      <c r="L45" s="1">
        <v>1</v>
      </c>
      <c r="M45" s="1" t="s">
        <v>43</v>
      </c>
      <c r="N45" s="1" t="s">
        <v>94</v>
      </c>
      <c r="O45" s="1" t="s">
        <v>156</v>
      </c>
      <c r="P45" s="2" t="s">
        <v>46</v>
      </c>
      <c r="Q45" s="1" t="s">
        <v>157</v>
      </c>
      <c r="R45" s="1">
        <v>1</v>
      </c>
      <c r="S45" s="1" t="s">
        <v>149</v>
      </c>
      <c r="T45" s="1" t="s">
        <v>50</v>
      </c>
      <c r="U45" s="1" t="s">
        <v>36</v>
      </c>
      <c r="V45" s="1" t="s">
        <v>51</v>
      </c>
      <c r="W45" s="1" t="s">
        <v>38</v>
      </c>
      <c r="X45" s="1" t="s">
        <v>52</v>
      </c>
      <c r="Y45" s="1" t="s">
        <v>53</v>
      </c>
      <c r="Z45" s="1" t="s">
        <v>158</v>
      </c>
      <c r="AA45" s="1">
        <v>62</v>
      </c>
      <c r="AB45" s="1">
        <v>17</v>
      </c>
      <c r="AC45" s="1">
        <v>45</v>
      </c>
      <c r="AD45" s="1">
        <v>72.58</v>
      </c>
      <c r="AE45" s="1" t="s">
        <v>55</v>
      </c>
      <c r="AF45" s="1">
        <v>1</v>
      </c>
      <c r="AG45" s="1">
        <v>44.187707940000003</v>
      </c>
      <c r="AH45" s="3">
        <v>3.2780000000000001E-5</v>
      </c>
      <c r="AI45" s="1" t="s">
        <v>56</v>
      </c>
      <c r="AJ45" s="1" t="str">
        <f t="shared" si="4"/>
        <v>NC_000011.9:g.108216479A&gt;C</v>
      </c>
      <c r="AK45" s="1" t="str">
        <f t="shared" si="5"/>
        <v>NM_000051.3:c.8428A&gt;C</v>
      </c>
      <c r="AL45" s="1" t="s">
        <v>660</v>
      </c>
      <c r="AM45" s="1">
        <v>2</v>
      </c>
      <c r="AN45" s="1">
        <v>4</v>
      </c>
      <c r="AO45" s="1" t="s">
        <v>667</v>
      </c>
      <c r="AP45" s="1" t="str">
        <f t="shared" si="6"/>
        <v>g.108216479A&gt;C</v>
      </c>
      <c r="AQ45" s="1">
        <v>0</v>
      </c>
      <c r="AR45" s="1" t="s">
        <v>46</v>
      </c>
      <c r="AS45" s="1" t="s">
        <v>46</v>
      </c>
      <c r="AT45" s="1" t="s">
        <v>662</v>
      </c>
      <c r="AU45" s="1" t="s">
        <v>660</v>
      </c>
      <c r="AV45" s="1" t="s">
        <v>655</v>
      </c>
    </row>
    <row r="46" spans="1:48" x14ac:dyDescent="0.25">
      <c r="A46" s="1">
        <v>11</v>
      </c>
      <c r="B46" s="1">
        <v>108121660</v>
      </c>
      <c r="C46" s="1">
        <v>108121660</v>
      </c>
      <c r="D46" s="1" t="s">
        <v>88</v>
      </c>
      <c r="E46" s="1" t="s">
        <v>92</v>
      </c>
      <c r="F46" s="1" t="s">
        <v>93</v>
      </c>
      <c r="G46" s="1" t="s">
        <v>38</v>
      </c>
      <c r="H46" s="1" t="s">
        <v>39</v>
      </c>
      <c r="I46" s="1" t="s">
        <v>40</v>
      </c>
      <c r="J46" s="1" t="s">
        <v>41</v>
      </c>
      <c r="K46" s="1" t="s">
        <v>42</v>
      </c>
      <c r="L46" s="1">
        <v>1</v>
      </c>
      <c r="M46" s="1" t="s">
        <v>43</v>
      </c>
      <c r="N46" s="1" t="s">
        <v>94</v>
      </c>
      <c r="O46" s="1" t="s">
        <v>169</v>
      </c>
      <c r="P46" s="2" t="s">
        <v>46</v>
      </c>
      <c r="Q46" s="1" t="s">
        <v>170</v>
      </c>
      <c r="R46" s="1">
        <v>0.51700000000000002</v>
      </c>
      <c r="S46" s="1" t="s">
        <v>60</v>
      </c>
      <c r="T46" s="1" t="s">
        <v>50</v>
      </c>
      <c r="U46" s="1" t="s">
        <v>36</v>
      </c>
      <c r="V46" s="1" t="s">
        <v>51</v>
      </c>
      <c r="W46" s="1" t="s">
        <v>38</v>
      </c>
      <c r="X46" s="1" t="s">
        <v>52</v>
      </c>
      <c r="Y46" s="1" t="s">
        <v>53</v>
      </c>
      <c r="Z46" s="1" t="s">
        <v>171</v>
      </c>
      <c r="AA46" s="1">
        <f t="shared" ref="AA46:AA57" si="7">AB46+AC46</f>
        <v>117</v>
      </c>
      <c r="AB46" s="1">
        <v>63</v>
      </c>
      <c r="AC46" s="1">
        <v>54</v>
      </c>
      <c r="AD46" s="1">
        <v>46.15</v>
      </c>
      <c r="AE46" s="1" t="s">
        <v>55</v>
      </c>
      <c r="AF46" s="1">
        <v>1</v>
      </c>
      <c r="AG46" s="1">
        <v>44.480155930000002</v>
      </c>
      <c r="AH46" s="3">
        <v>8.14E-6</v>
      </c>
      <c r="AI46" s="1" t="s">
        <v>62</v>
      </c>
      <c r="AJ46" s="1" t="str">
        <f t="shared" si="4"/>
        <v>NC_000011.9:g.108121660A&gt;G</v>
      </c>
      <c r="AK46" s="1" t="str">
        <f t="shared" si="5"/>
        <v>NM_000051.3:c.1468A&gt;G</v>
      </c>
      <c r="AL46" s="1" t="s">
        <v>660</v>
      </c>
      <c r="AM46" s="1">
        <v>1</v>
      </c>
      <c r="AN46" s="1">
        <v>1</v>
      </c>
      <c r="AO46" s="1" t="s">
        <v>670</v>
      </c>
      <c r="AP46" s="1" t="str">
        <f t="shared" si="6"/>
        <v>g.108121660A&gt;G</v>
      </c>
      <c r="AQ46" s="1">
        <v>0</v>
      </c>
      <c r="AR46" s="1" t="s">
        <v>46</v>
      </c>
      <c r="AS46" s="1" t="s">
        <v>46</v>
      </c>
      <c r="AT46" s="1" t="s">
        <v>662</v>
      </c>
      <c r="AU46" s="1" t="s">
        <v>660</v>
      </c>
      <c r="AV46" s="1" t="s">
        <v>655</v>
      </c>
    </row>
    <row r="47" spans="1:48" x14ac:dyDescent="0.25">
      <c r="A47" s="1">
        <v>11</v>
      </c>
      <c r="B47" s="1">
        <v>108213968</v>
      </c>
      <c r="C47" s="1">
        <v>108213968</v>
      </c>
      <c r="D47" s="1" t="s">
        <v>92</v>
      </c>
      <c r="E47" s="1" t="s">
        <v>88</v>
      </c>
      <c r="F47" s="1" t="s">
        <v>93</v>
      </c>
      <c r="G47" s="1" t="s">
        <v>38</v>
      </c>
      <c r="H47" s="1" t="s">
        <v>39</v>
      </c>
      <c r="I47" s="1" t="s">
        <v>40</v>
      </c>
      <c r="J47" s="1" t="s">
        <v>41</v>
      </c>
      <c r="K47" s="1" t="s">
        <v>42</v>
      </c>
      <c r="L47" s="1">
        <v>1</v>
      </c>
      <c r="M47" s="1" t="s">
        <v>43</v>
      </c>
      <c r="N47" s="1" t="s">
        <v>94</v>
      </c>
      <c r="O47" s="1" t="s">
        <v>172</v>
      </c>
      <c r="P47" s="2" t="s">
        <v>46</v>
      </c>
      <c r="Q47" s="1" t="s">
        <v>173</v>
      </c>
      <c r="R47" s="1">
        <v>1</v>
      </c>
      <c r="S47" s="1" t="s">
        <v>149</v>
      </c>
      <c r="T47" s="1" t="s">
        <v>50</v>
      </c>
      <c r="U47" s="1" t="s">
        <v>36</v>
      </c>
      <c r="V47" s="1" t="s">
        <v>51</v>
      </c>
      <c r="W47" s="1" t="s">
        <v>38</v>
      </c>
      <c r="X47" s="1" t="s">
        <v>52</v>
      </c>
      <c r="Y47" s="1" t="s">
        <v>53</v>
      </c>
      <c r="Z47" s="1" t="s">
        <v>174</v>
      </c>
      <c r="AA47" s="1">
        <f t="shared" si="7"/>
        <v>14</v>
      </c>
      <c r="AB47" s="1">
        <v>3</v>
      </c>
      <c r="AC47" s="1">
        <v>11</v>
      </c>
      <c r="AD47" s="1">
        <v>78.569999999999993</v>
      </c>
      <c r="AE47" s="1" t="s">
        <v>55</v>
      </c>
      <c r="AF47" s="1">
        <v>0.99998190099999995</v>
      </c>
      <c r="AG47" s="1">
        <v>11.34542899</v>
      </c>
      <c r="AH47" s="3">
        <v>8.14E-6</v>
      </c>
      <c r="AI47" s="1" t="s">
        <v>62</v>
      </c>
      <c r="AJ47" s="1" t="str">
        <f t="shared" si="4"/>
        <v>NC_000011.9:g.108213968G&gt;A</v>
      </c>
      <c r="AK47" s="1" t="str">
        <f t="shared" si="5"/>
        <v>NM_000051.3:c.8288G&gt;A</v>
      </c>
      <c r="AL47" s="1" t="s">
        <v>660</v>
      </c>
      <c r="AM47" s="1">
        <v>2</v>
      </c>
      <c r="AN47" s="1">
        <v>2</v>
      </c>
      <c r="AO47" s="1" t="s">
        <v>669</v>
      </c>
      <c r="AP47" s="1" t="str">
        <f t="shared" si="6"/>
        <v>g.108213968G&gt;A</v>
      </c>
      <c r="AQ47" s="1">
        <v>0</v>
      </c>
      <c r="AR47" s="1" t="s">
        <v>46</v>
      </c>
      <c r="AS47" s="1" t="s">
        <v>46</v>
      </c>
      <c r="AT47" s="1" t="s">
        <v>662</v>
      </c>
      <c r="AU47" s="1" t="s">
        <v>660</v>
      </c>
      <c r="AV47" s="1" t="s">
        <v>655</v>
      </c>
    </row>
    <row r="48" spans="1:48" x14ac:dyDescent="0.25">
      <c r="A48" s="1">
        <v>11</v>
      </c>
      <c r="B48" s="1">
        <v>108099921</v>
      </c>
      <c r="C48" s="1">
        <v>108099921</v>
      </c>
      <c r="D48" s="1" t="s">
        <v>88</v>
      </c>
      <c r="E48" s="1" t="s">
        <v>92</v>
      </c>
      <c r="F48" s="1" t="s">
        <v>93</v>
      </c>
      <c r="G48" s="1" t="s">
        <v>38</v>
      </c>
      <c r="H48" s="1" t="s">
        <v>39</v>
      </c>
      <c r="I48" s="1" t="s">
        <v>40</v>
      </c>
      <c r="J48" s="1" t="s">
        <v>41</v>
      </c>
      <c r="K48" s="1" t="s">
        <v>42</v>
      </c>
      <c r="L48" s="1">
        <v>1</v>
      </c>
      <c r="M48" s="1" t="s">
        <v>43</v>
      </c>
      <c r="N48" s="1" t="s">
        <v>94</v>
      </c>
      <c r="O48" s="1" t="s">
        <v>175</v>
      </c>
      <c r="P48" s="2" t="s">
        <v>46</v>
      </c>
      <c r="Q48" s="1" t="s">
        <v>176</v>
      </c>
      <c r="R48" s="1">
        <v>0.86699999999999999</v>
      </c>
      <c r="S48" s="1" t="s">
        <v>97</v>
      </c>
      <c r="T48" s="1" t="s">
        <v>50</v>
      </c>
      <c r="U48" s="1" t="s">
        <v>36</v>
      </c>
      <c r="V48" s="1" t="s">
        <v>51</v>
      </c>
      <c r="W48" s="1" t="s">
        <v>38</v>
      </c>
      <c r="X48" s="1" t="s">
        <v>52</v>
      </c>
      <c r="Y48" s="1" t="s">
        <v>53</v>
      </c>
      <c r="Z48" s="1" t="s">
        <v>177</v>
      </c>
      <c r="AA48" s="1">
        <f t="shared" si="7"/>
        <v>34</v>
      </c>
      <c r="AB48" s="1">
        <v>14</v>
      </c>
      <c r="AC48" s="1">
        <v>20</v>
      </c>
      <c r="AD48" s="1">
        <v>58.82</v>
      </c>
      <c r="AE48" s="1" t="s">
        <v>55</v>
      </c>
      <c r="AF48" s="1">
        <v>0.99999998199999995</v>
      </c>
      <c r="AG48" s="1">
        <v>17.817708790000001</v>
      </c>
      <c r="AH48" s="3">
        <v>1.9519999999999999E-5</v>
      </c>
      <c r="AI48" s="1" t="s">
        <v>69</v>
      </c>
      <c r="AJ48" s="1" t="str">
        <f t="shared" si="4"/>
        <v>NC_000011.9:g.108099921A&gt;G</v>
      </c>
      <c r="AK48" s="1" t="str">
        <f t="shared" si="5"/>
        <v>NM_000051.3:c.202A&gt;G</v>
      </c>
      <c r="AL48" s="1" t="s">
        <v>660</v>
      </c>
      <c r="AM48" s="1">
        <v>2</v>
      </c>
      <c r="AN48" s="1">
        <v>5</v>
      </c>
      <c r="AO48" s="1" t="s">
        <v>671</v>
      </c>
      <c r="AP48" s="1" t="str">
        <f t="shared" si="6"/>
        <v>g.108099921A&gt;G</v>
      </c>
      <c r="AQ48" s="1">
        <v>0</v>
      </c>
      <c r="AR48" s="1" t="s">
        <v>46</v>
      </c>
      <c r="AS48" s="1" t="s">
        <v>46</v>
      </c>
      <c r="AT48" s="1" t="s">
        <v>662</v>
      </c>
      <c r="AU48" s="1" t="s">
        <v>660</v>
      </c>
      <c r="AV48" s="1" t="s">
        <v>655</v>
      </c>
    </row>
    <row r="49" spans="1:48" x14ac:dyDescent="0.25">
      <c r="A49" s="1">
        <v>11</v>
      </c>
      <c r="B49" s="1">
        <v>108114793</v>
      </c>
      <c r="C49" s="1">
        <v>108114793</v>
      </c>
      <c r="D49" s="1" t="s">
        <v>92</v>
      </c>
      <c r="E49" s="1" t="s">
        <v>88</v>
      </c>
      <c r="F49" s="1" t="s">
        <v>93</v>
      </c>
      <c r="G49" s="1" t="s">
        <v>38</v>
      </c>
      <c r="H49" s="1" t="s">
        <v>39</v>
      </c>
      <c r="I49" s="1" t="s">
        <v>40</v>
      </c>
      <c r="J49" s="1" t="s">
        <v>41</v>
      </c>
      <c r="K49" s="1" t="s">
        <v>42</v>
      </c>
      <c r="L49" s="1">
        <v>1</v>
      </c>
      <c r="M49" s="1" t="s">
        <v>43</v>
      </c>
      <c r="N49" s="1" t="s">
        <v>94</v>
      </c>
      <c r="O49" s="1" t="s">
        <v>178</v>
      </c>
      <c r="P49" s="2" t="s">
        <v>46</v>
      </c>
      <c r="Q49" s="1" t="s">
        <v>179</v>
      </c>
      <c r="R49" s="1">
        <v>1</v>
      </c>
      <c r="S49" s="1" t="s">
        <v>67</v>
      </c>
      <c r="T49" s="1" t="s">
        <v>50</v>
      </c>
      <c r="U49" s="1" t="s">
        <v>36</v>
      </c>
      <c r="V49" s="1" t="s">
        <v>51</v>
      </c>
      <c r="W49" s="1" t="s">
        <v>38</v>
      </c>
      <c r="X49" s="1" t="s">
        <v>52</v>
      </c>
      <c r="Y49" s="1" t="s">
        <v>53</v>
      </c>
      <c r="Z49" s="1" t="s">
        <v>180</v>
      </c>
      <c r="AA49" s="1">
        <f t="shared" si="7"/>
        <v>366</v>
      </c>
      <c r="AB49" s="1">
        <v>193</v>
      </c>
      <c r="AC49" s="1">
        <v>173</v>
      </c>
      <c r="AD49" s="1">
        <v>47.14</v>
      </c>
      <c r="AE49" s="1" t="s">
        <v>55</v>
      </c>
      <c r="AF49" s="1">
        <v>1</v>
      </c>
      <c r="AG49" s="1">
        <v>143.45076420000001</v>
      </c>
      <c r="AH49" s="1">
        <v>1.147E-4</v>
      </c>
      <c r="AI49" s="1" t="s">
        <v>69</v>
      </c>
      <c r="AJ49" s="1" t="str">
        <f t="shared" si="4"/>
        <v>NC_000011.9:g.108114793G&gt;A</v>
      </c>
      <c r="AK49" s="1" t="str">
        <f t="shared" si="5"/>
        <v>NM_000051.3:c.610G&gt;A</v>
      </c>
      <c r="AL49" s="1" t="s">
        <v>660</v>
      </c>
      <c r="AM49" s="1">
        <v>2</v>
      </c>
      <c r="AN49" s="1">
        <v>4</v>
      </c>
      <c r="AO49" s="1" t="s">
        <v>667</v>
      </c>
      <c r="AP49" s="1" t="str">
        <f t="shared" si="6"/>
        <v>g.108114793G&gt;A</v>
      </c>
      <c r="AQ49" s="1">
        <v>0</v>
      </c>
      <c r="AR49" s="1" t="s">
        <v>46</v>
      </c>
      <c r="AS49" s="1" t="s">
        <v>46</v>
      </c>
      <c r="AT49" s="1" t="s">
        <v>662</v>
      </c>
      <c r="AU49" s="1" t="s">
        <v>660</v>
      </c>
      <c r="AV49" s="1" t="s">
        <v>655</v>
      </c>
    </row>
    <row r="50" spans="1:48" x14ac:dyDescent="0.25">
      <c r="A50" s="1">
        <v>11</v>
      </c>
      <c r="B50" s="1">
        <v>108117798</v>
      </c>
      <c r="C50" s="1">
        <v>108117798</v>
      </c>
      <c r="D50" s="1" t="s">
        <v>57</v>
      </c>
      <c r="E50" s="1" t="s">
        <v>79</v>
      </c>
      <c r="F50" s="1" t="s">
        <v>93</v>
      </c>
      <c r="G50" s="1" t="s">
        <v>38</v>
      </c>
      <c r="H50" s="1" t="s">
        <v>39</v>
      </c>
      <c r="I50" s="1" t="s">
        <v>40</v>
      </c>
      <c r="J50" s="1" t="s">
        <v>41</v>
      </c>
      <c r="K50" s="1" t="s">
        <v>42</v>
      </c>
      <c r="L50" s="1">
        <v>1</v>
      </c>
      <c r="M50" s="1" t="s">
        <v>43</v>
      </c>
      <c r="N50" s="1" t="s">
        <v>94</v>
      </c>
      <c r="O50" s="1" t="s">
        <v>181</v>
      </c>
      <c r="P50" s="2" t="s">
        <v>46</v>
      </c>
      <c r="Q50" s="1" t="s">
        <v>182</v>
      </c>
      <c r="R50" s="1">
        <v>1</v>
      </c>
      <c r="S50" s="1" t="s">
        <v>60</v>
      </c>
      <c r="T50" s="1" t="s">
        <v>50</v>
      </c>
      <c r="U50" s="1" t="s">
        <v>36</v>
      </c>
      <c r="V50" s="1" t="s">
        <v>51</v>
      </c>
      <c r="W50" s="1" t="s">
        <v>38</v>
      </c>
      <c r="X50" s="1" t="s">
        <v>52</v>
      </c>
      <c r="Y50" s="1" t="s">
        <v>53</v>
      </c>
      <c r="Z50" s="1" t="s">
        <v>183</v>
      </c>
      <c r="AA50" s="1">
        <f t="shared" si="7"/>
        <v>99</v>
      </c>
      <c r="AB50" s="1">
        <v>39</v>
      </c>
      <c r="AC50" s="1">
        <v>60</v>
      </c>
      <c r="AD50" s="1">
        <v>60.61</v>
      </c>
      <c r="AE50" s="1" t="s">
        <v>55</v>
      </c>
      <c r="AF50" s="1">
        <v>1</v>
      </c>
      <c r="AG50" s="1">
        <v>54.082919310000001</v>
      </c>
      <c r="AH50" s="3">
        <v>9.7949999999999996E-5</v>
      </c>
      <c r="AI50" s="1" t="s">
        <v>69</v>
      </c>
      <c r="AJ50" s="1" t="str">
        <f t="shared" si="4"/>
        <v>NC_000011.9:g.108117798C&gt;T</v>
      </c>
      <c r="AK50" s="1" t="str">
        <f t="shared" si="5"/>
        <v>NM_000051.3:c.1009C&gt;T</v>
      </c>
      <c r="AL50" s="1" t="s">
        <v>660</v>
      </c>
      <c r="AM50" s="1">
        <v>2</v>
      </c>
      <c r="AN50" s="1">
        <v>5</v>
      </c>
      <c r="AO50" s="1" t="s">
        <v>671</v>
      </c>
      <c r="AP50" s="1" t="str">
        <f t="shared" si="6"/>
        <v>g.108117798C&gt;T</v>
      </c>
      <c r="AQ50" s="1">
        <v>0</v>
      </c>
      <c r="AR50" s="1" t="s">
        <v>46</v>
      </c>
      <c r="AS50" s="1" t="s">
        <v>46</v>
      </c>
      <c r="AT50" s="1" t="s">
        <v>662</v>
      </c>
      <c r="AU50" s="1" t="s">
        <v>660</v>
      </c>
      <c r="AV50" s="1" t="s">
        <v>655</v>
      </c>
    </row>
    <row r="51" spans="1:48" x14ac:dyDescent="0.25">
      <c r="A51" s="1">
        <v>11</v>
      </c>
      <c r="B51" s="1">
        <v>108128293</v>
      </c>
      <c r="C51" s="1">
        <v>108128293</v>
      </c>
      <c r="D51" s="1" t="s">
        <v>79</v>
      </c>
      <c r="E51" s="1" t="s">
        <v>57</v>
      </c>
      <c r="F51" s="1" t="s">
        <v>93</v>
      </c>
      <c r="G51" s="1" t="s">
        <v>38</v>
      </c>
      <c r="H51" s="1" t="s">
        <v>39</v>
      </c>
      <c r="I51" s="1" t="s">
        <v>40</v>
      </c>
      <c r="J51" s="1" t="s">
        <v>41</v>
      </c>
      <c r="K51" s="1" t="s">
        <v>42</v>
      </c>
      <c r="L51" s="1">
        <v>1</v>
      </c>
      <c r="M51" s="1" t="s">
        <v>43</v>
      </c>
      <c r="N51" s="1" t="s">
        <v>94</v>
      </c>
      <c r="O51" s="1" t="s">
        <v>184</v>
      </c>
      <c r="P51" s="2" t="s">
        <v>46</v>
      </c>
      <c r="Q51" s="1" t="s">
        <v>185</v>
      </c>
      <c r="R51" s="1">
        <v>0.995</v>
      </c>
      <c r="S51" s="1" t="s">
        <v>60</v>
      </c>
      <c r="T51" s="1" t="s">
        <v>50</v>
      </c>
      <c r="U51" s="1" t="s">
        <v>36</v>
      </c>
      <c r="V51" s="1" t="s">
        <v>51</v>
      </c>
      <c r="W51" s="1" t="s">
        <v>38</v>
      </c>
      <c r="X51" s="1" t="s">
        <v>52</v>
      </c>
      <c r="Y51" s="1" t="s">
        <v>53</v>
      </c>
      <c r="Z51" s="1" t="s">
        <v>186</v>
      </c>
      <c r="AA51" s="1">
        <f t="shared" si="7"/>
        <v>71</v>
      </c>
      <c r="AB51" s="1">
        <v>33</v>
      </c>
      <c r="AC51" s="1">
        <v>38</v>
      </c>
      <c r="AD51" s="1">
        <v>53.52</v>
      </c>
      <c r="AE51" s="1" t="s">
        <v>55</v>
      </c>
      <c r="AF51" s="1">
        <v>1</v>
      </c>
      <c r="AG51" s="1">
        <v>32.731693079999999</v>
      </c>
      <c r="AH51" s="3">
        <v>1.6269999999999998E-5</v>
      </c>
      <c r="AI51" s="1" t="s">
        <v>69</v>
      </c>
      <c r="AJ51" s="1" t="str">
        <f t="shared" si="4"/>
        <v>NC_000011.9:g.108128293T&gt;C</v>
      </c>
      <c r="AK51" s="1" t="str">
        <f t="shared" si="5"/>
        <v>NM_000051.3:c.2336T&gt;C</v>
      </c>
      <c r="AL51" s="1" t="s">
        <v>660</v>
      </c>
      <c r="AM51" s="1">
        <v>2</v>
      </c>
      <c r="AN51" s="1">
        <v>3</v>
      </c>
      <c r="AO51" s="1" t="s">
        <v>676</v>
      </c>
      <c r="AP51" s="1" t="str">
        <f t="shared" si="6"/>
        <v>g.108128293T&gt;C</v>
      </c>
      <c r="AQ51" s="1">
        <v>0</v>
      </c>
      <c r="AR51" s="1" t="s">
        <v>46</v>
      </c>
      <c r="AS51" s="1" t="s">
        <v>46</v>
      </c>
      <c r="AT51" s="1" t="s">
        <v>662</v>
      </c>
      <c r="AU51" s="1" t="s">
        <v>660</v>
      </c>
      <c r="AV51" s="1" t="s">
        <v>655</v>
      </c>
    </row>
    <row r="52" spans="1:48" x14ac:dyDescent="0.25">
      <c r="A52" s="1">
        <v>11</v>
      </c>
      <c r="B52" s="1">
        <v>108158382</v>
      </c>
      <c r="C52" s="1">
        <v>108158382</v>
      </c>
      <c r="D52" s="1" t="s">
        <v>57</v>
      </c>
      <c r="E52" s="1" t="s">
        <v>79</v>
      </c>
      <c r="F52" s="1" t="s">
        <v>93</v>
      </c>
      <c r="G52" s="1" t="s">
        <v>38</v>
      </c>
      <c r="H52" s="1" t="s">
        <v>39</v>
      </c>
      <c r="I52" s="1" t="s">
        <v>40</v>
      </c>
      <c r="J52" s="1" t="s">
        <v>41</v>
      </c>
      <c r="K52" s="1" t="s">
        <v>42</v>
      </c>
      <c r="L52" s="1">
        <v>1</v>
      </c>
      <c r="M52" s="1" t="s">
        <v>43</v>
      </c>
      <c r="N52" s="1" t="s">
        <v>94</v>
      </c>
      <c r="O52" s="1" t="s">
        <v>187</v>
      </c>
      <c r="P52" s="2" t="s">
        <v>46</v>
      </c>
      <c r="Q52" s="1" t="s">
        <v>188</v>
      </c>
      <c r="R52" s="1">
        <v>1</v>
      </c>
      <c r="S52" s="1" t="s">
        <v>60</v>
      </c>
      <c r="T52" s="1" t="s">
        <v>50</v>
      </c>
      <c r="U52" s="1" t="s">
        <v>36</v>
      </c>
      <c r="V52" s="1" t="s">
        <v>51</v>
      </c>
      <c r="W52" s="1" t="s">
        <v>38</v>
      </c>
      <c r="X52" s="1" t="s">
        <v>52</v>
      </c>
      <c r="Y52" s="1" t="s">
        <v>53</v>
      </c>
      <c r="Z52" s="1" t="s">
        <v>189</v>
      </c>
      <c r="AA52" s="1">
        <f t="shared" si="7"/>
        <v>156</v>
      </c>
      <c r="AB52" s="1">
        <v>98</v>
      </c>
      <c r="AC52" s="1">
        <v>58</v>
      </c>
      <c r="AD52" s="1">
        <v>37.18</v>
      </c>
      <c r="AE52" s="1" t="s">
        <v>55</v>
      </c>
      <c r="AF52" s="1">
        <v>1</v>
      </c>
      <c r="AG52" s="1">
        <v>45.315514159999999</v>
      </c>
      <c r="AH52" s="3">
        <v>3.2629999999999998E-5</v>
      </c>
      <c r="AI52" s="1" t="s">
        <v>69</v>
      </c>
      <c r="AJ52" s="1" t="str">
        <f t="shared" si="4"/>
        <v>NC_000011.9:g.108158382C&gt;T</v>
      </c>
      <c r="AK52" s="1" t="str">
        <f t="shared" si="5"/>
        <v>NM_000051.3:c.4049C&gt;T</v>
      </c>
      <c r="AL52" s="1" t="s">
        <v>660</v>
      </c>
      <c r="AM52" s="1">
        <v>2</v>
      </c>
      <c r="AN52" s="1">
        <v>5</v>
      </c>
      <c r="AO52" s="1" t="s">
        <v>671</v>
      </c>
      <c r="AP52" s="1" t="str">
        <f t="shared" si="6"/>
        <v>g.108158382C&gt;T</v>
      </c>
      <c r="AQ52" s="1">
        <v>0</v>
      </c>
      <c r="AR52" s="1" t="s">
        <v>46</v>
      </c>
      <c r="AS52" s="1" t="s">
        <v>46</v>
      </c>
      <c r="AT52" s="1" t="s">
        <v>662</v>
      </c>
      <c r="AU52" s="1" t="s">
        <v>660</v>
      </c>
      <c r="AV52" s="1" t="s">
        <v>655</v>
      </c>
    </row>
    <row r="53" spans="1:48" x14ac:dyDescent="0.25">
      <c r="A53" s="1">
        <v>11</v>
      </c>
      <c r="B53" s="1">
        <v>108168020</v>
      </c>
      <c r="C53" s="1">
        <v>108168020</v>
      </c>
      <c r="D53" s="1" t="s">
        <v>57</v>
      </c>
      <c r="E53" s="1" t="s">
        <v>79</v>
      </c>
      <c r="F53" s="1" t="s">
        <v>93</v>
      </c>
      <c r="G53" s="1" t="s">
        <v>38</v>
      </c>
      <c r="H53" s="1" t="s">
        <v>39</v>
      </c>
      <c r="I53" s="1" t="s">
        <v>40</v>
      </c>
      <c r="J53" s="1" t="s">
        <v>41</v>
      </c>
      <c r="K53" s="1" t="s">
        <v>42</v>
      </c>
      <c r="L53" s="1">
        <v>1</v>
      </c>
      <c r="M53" s="1" t="s">
        <v>43</v>
      </c>
      <c r="N53" s="1" t="s">
        <v>94</v>
      </c>
      <c r="O53" s="1" t="s">
        <v>196</v>
      </c>
      <c r="P53" s="2" t="s">
        <v>46</v>
      </c>
      <c r="Q53" s="1" t="s">
        <v>197</v>
      </c>
      <c r="R53" s="1">
        <v>0.998</v>
      </c>
      <c r="S53" s="1" t="s">
        <v>60</v>
      </c>
      <c r="T53" s="1" t="s">
        <v>50</v>
      </c>
      <c r="U53" s="1" t="s">
        <v>36</v>
      </c>
      <c r="V53" s="1" t="s">
        <v>51</v>
      </c>
      <c r="W53" s="1" t="s">
        <v>38</v>
      </c>
      <c r="X53" s="1" t="s">
        <v>52</v>
      </c>
      <c r="Y53" s="1" t="s">
        <v>53</v>
      </c>
      <c r="Z53" s="1" t="s">
        <v>198</v>
      </c>
      <c r="AA53" s="1">
        <f t="shared" si="7"/>
        <v>143</v>
      </c>
      <c r="AB53" s="1">
        <v>90</v>
      </c>
      <c r="AC53" s="1">
        <v>53</v>
      </c>
      <c r="AD53" s="1">
        <v>37.06</v>
      </c>
      <c r="AE53" s="1" t="s">
        <v>55</v>
      </c>
      <c r="AF53" s="1">
        <v>1</v>
      </c>
      <c r="AG53" s="1">
        <v>41.38058839</v>
      </c>
      <c r="AH53" s="3">
        <v>1.6460000000000002E-5</v>
      </c>
      <c r="AI53" s="1" t="s">
        <v>69</v>
      </c>
      <c r="AJ53" s="1" t="str">
        <f t="shared" si="4"/>
        <v>NC_000011.9:g.108168020C&gt;T</v>
      </c>
      <c r="AK53" s="1" t="str">
        <f t="shared" si="5"/>
        <v>NM_000051.3:c.4916C&gt;T</v>
      </c>
      <c r="AL53" s="1" t="s">
        <v>660</v>
      </c>
      <c r="AM53" s="1">
        <v>2</v>
      </c>
      <c r="AN53" s="1">
        <v>2</v>
      </c>
      <c r="AO53" s="1" t="s">
        <v>669</v>
      </c>
      <c r="AP53" s="1" t="str">
        <f t="shared" si="6"/>
        <v>g.108168020C&gt;T</v>
      </c>
      <c r="AQ53" s="1">
        <v>0</v>
      </c>
      <c r="AR53" s="1" t="s">
        <v>46</v>
      </c>
      <c r="AS53" s="1" t="s">
        <v>46</v>
      </c>
      <c r="AT53" s="1" t="s">
        <v>662</v>
      </c>
      <c r="AU53" s="1" t="s">
        <v>660</v>
      </c>
      <c r="AV53" s="1" t="s">
        <v>655</v>
      </c>
    </row>
    <row r="54" spans="1:48" x14ac:dyDescent="0.25">
      <c r="A54" s="1">
        <v>11</v>
      </c>
      <c r="B54" s="1">
        <v>108186758</v>
      </c>
      <c r="C54" s="1">
        <v>108186758</v>
      </c>
      <c r="D54" s="1" t="s">
        <v>88</v>
      </c>
      <c r="E54" s="1" t="s">
        <v>79</v>
      </c>
      <c r="F54" s="1" t="s">
        <v>93</v>
      </c>
      <c r="G54" s="1" t="s">
        <v>38</v>
      </c>
      <c r="H54" s="1" t="s">
        <v>39</v>
      </c>
      <c r="I54" s="1" t="s">
        <v>40</v>
      </c>
      <c r="J54" s="1" t="s">
        <v>41</v>
      </c>
      <c r="K54" s="1" t="s">
        <v>42</v>
      </c>
      <c r="L54" s="1">
        <v>1</v>
      </c>
      <c r="M54" s="1" t="s">
        <v>43</v>
      </c>
      <c r="N54" s="1" t="s">
        <v>94</v>
      </c>
      <c r="O54" s="1" t="s">
        <v>201</v>
      </c>
      <c r="P54" s="2" t="s">
        <v>46</v>
      </c>
      <c r="Q54" s="1" t="s">
        <v>202</v>
      </c>
      <c r="R54" s="1">
        <v>1</v>
      </c>
      <c r="S54" s="1" t="s">
        <v>132</v>
      </c>
      <c r="T54" s="1" t="s">
        <v>50</v>
      </c>
      <c r="U54" s="1" t="s">
        <v>36</v>
      </c>
      <c r="V54" s="1" t="s">
        <v>51</v>
      </c>
      <c r="W54" s="1" t="s">
        <v>38</v>
      </c>
      <c r="X54" s="1" t="s">
        <v>52</v>
      </c>
      <c r="Y54" s="1" t="s">
        <v>53</v>
      </c>
      <c r="Z54" s="1" t="s">
        <v>203</v>
      </c>
      <c r="AA54" s="1">
        <f t="shared" si="7"/>
        <v>26</v>
      </c>
      <c r="AB54" s="1">
        <v>6</v>
      </c>
      <c r="AC54" s="1">
        <v>20</v>
      </c>
      <c r="AD54" s="1">
        <v>76.92</v>
      </c>
      <c r="AE54" s="1" t="s">
        <v>55</v>
      </c>
      <c r="AF54" s="1">
        <v>0.99999999799999995</v>
      </c>
      <c r="AG54" s="1">
        <v>20.339862570000001</v>
      </c>
      <c r="AH54" s="1" t="s">
        <v>46</v>
      </c>
      <c r="AI54" s="1" t="s">
        <v>69</v>
      </c>
      <c r="AJ54" s="1" t="str">
        <f t="shared" si="4"/>
        <v>NC_000011.9:g.108186758A&gt;T</v>
      </c>
      <c r="AK54" s="1" t="str">
        <f t="shared" si="5"/>
        <v>NM_000051.3:c.6116A&gt;T</v>
      </c>
      <c r="AL54" s="1" t="s">
        <v>660</v>
      </c>
      <c r="AM54" s="1">
        <v>0</v>
      </c>
      <c r="AN54" s="1">
        <v>1</v>
      </c>
      <c r="AO54" s="1" t="s">
        <v>681</v>
      </c>
      <c r="AP54" s="1" t="str">
        <f t="shared" si="6"/>
        <v>g.108186758A&gt;T</v>
      </c>
      <c r="AQ54" s="1">
        <v>0</v>
      </c>
      <c r="AR54" s="1" t="s">
        <v>46</v>
      </c>
      <c r="AS54" s="1" t="s">
        <v>46</v>
      </c>
      <c r="AT54" s="1" t="s">
        <v>662</v>
      </c>
      <c r="AU54" s="1" t="s">
        <v>660</v>
      </c>
      <c r="AV54" s="1" t="s">
        <v>655</v>
      </c>
    </row>
    <row r="55" spans="1:48" x14ac:dyDescent="0.25">
      <c r="A55" s="1">
        <v>11</v>
      </c>
      <c r="B55" s="1">
        <v>108201008</v>
      </c>
      <c r="C55" s="1">
        <v>108201008</v>
      </c>
      <c r="D55" s="1" t="s">
        <v>57</v>
      </c>
      <c r="E55" s="1" t="s">
        <v>92</v>
      </c>
      <c r="F55" s="1" t="s">
        <v>93</v>
      </c>
      <c r="G55" s="1" t="s">
        <v>38</v>
      </c>
      <c r="H55" s="1" t="s">
        <v>39</v>
      </c>
      <c r="I55" s="1" t="s">
        <v>40</v>
      </c>
      <c r="J55" s="1" t="s">
        <v>41</v>
      </c>
      <c r="K55" s="1" t="s">
        <v>42</v>
      </c>
      <c r="L55" s="1">
        <v>1</v>
      </c>
      <c r="M55" s="1" t="s">
        <v>43</v>
      </c>
      <c r="N55" s="1" t="s">
        <v>94</v>
      </c>
      <c r="O55" s="1" t="s">
        <v>207</v>
      </c>
      <c r="P55" s="2" t="s">
        <v>46</v>
      </c>
      <c r="Q55" s="1" t="s">
        <v>208</v>
      </c>
      <c r="R55" s="1">
        <v>1</v>
      </c>
      <c r="S55" s="1" t="s">
        <v>139</v>
      </c>
      <c r="T55" s="1" t="s">
        <v>50</v>
      </c>
      <c r="U55" s="1" t="s">
        <v>36</v>
      </c>
      <c r="V55" s="1" t="s">
        <v>51</v>
      </c>
      <c r="W55" s="1" t="s">
        <v>38</v>
      </c>
      <c r="X55" s="1" t="s">
        <v>52</v>
      </c>
      <c r="Y55" s="1" t="s">
        <v>53</v>
      </c>
      <c r="Z55" s="1" t="s">
        <v>209</v>
      </c>
      <c r="AA55" s="1">
        <f t="shared" si="7"/>
        <v>84</v>
      </c>
      <c r="AB55" s="1">
        <v>47</v>
      </c>
      <c r="AC55" s="1">
        <v>37</v>
      </c>
      <c r="AD55" s="1">
        <v>43.02</v>
      </c>
      <c r="AE55" s="1" t="s">
        <v>55</v>
      </c>
      <c r="AF55" s="1">
        <v>1</v>
      </c>
      <c r="AG55" s="1">
        <v>30.09919717</v>
      </c>
      <c r="AH55" s="3">
        <v>3.2580000000000003E-5</v>
      </c>
      <c r="AI55" s="1" t="s">
        <v>69</v>
      </c>
      <c r="AJ55" s="1" t="str">
        <f t="shared" si="4"/>
        <v>NC_000011.9:g.108201008C&gt;G</v>
      </c>
      <c r="AK55" s="1" t="str">
        <f t="shared" si="5"/>
        <v>NM_000051.3:c.7375C&gt;G</v>
      </c>
      <c r="AL55" s="1" t="s">
        <v>660</v>
      </c>
      <c r="AM55" s="1">
        <v>2</v>
      </c>
      <c r="AN55" s="1">
        <v>4</v>
      </c>
      <c r="AO55" s="1" t="s">
        <v>667</v>
      </c>
      <c r="AP55" s="1" t="str">
        <f t="shared" si="6"/>
        <v>g.108201008C&gt;G</v>
      </c>
      <c r="AQ55" s="1">
        <v>0</v>
      </c>
      <c r="AR55" s="1" t="s">
        <v>46</v>
      </c>
      <c r="AS55" s="1" t="s">
        <v>46</v>
      </c>
      <c r="AT55" s="1" t="s">
        <v>662</v>
      </c>
      <c r="AU55" s="1" t="s">
        <v>660</v>
      </c>
      <c r="AV55" s="1" t="s">
        <v>655</v>
      </c>
    </row>
    <row r="56" spans="1:48" x14ac:dyDescent="0.25">
      <c r="A56" s="1">
        <v>11</v>
      </c>
      <c r="B56" s="1">
        <v>108201108</v>
      </c>
      <c r="C56" s="1">
        <v>108201108</v>
      </c>
      <c r="D56" s="1" t="s">
        <v>79</v>
      </c>
      <c r="E56" s="1" t="s">
        <v>92</v>
      </c>
      <c r="F56" s="1" t="s">
        <v>93</v>
      </c>
      <c r="G56" s="1" t="s">
        <v>38</v>
      </c>
      <c r="H56" s="1" t="s">
        <v>39</v>
      </c>
      <c r="I56" s="1" t="s">
        <v>40</v>
      </c>
      <c r="J56" s="1" t="s">
        <v>41</v>
      </c>
      <c r="K56" s="1" t="s">
        <v>42</v>
      </c>
      <c r="L56" s="1">
        <v>1</v>
      </c>
      <c r="M56" s="1" t="s">
        <v>43</v>
      </c>
      <c r="N56" s="1" t="s">
        <v>94</v>
      </c>
      <c r="O56" s="1" t="s">
        <v>213</v>
      </c>
      <c r="P56" s="2" t="s">
        <v>46</v>
      </c>
      <c r="Q56" s="1" t="s">
        <v>214</v>
      </c>
      <c r="R56" s="1">
        <v>1</v>
      </c>
      <c r="S56" s="1" t="s">
        <v>132</v>
      </c>
      <c r="T56" s="1" t="s">
        <v>50</v>
      </c>
      <c r="U56" s="1" t="s">
        <v>36</v>
      </c>
      <c r="V56" s="1" t="s">
        <v>51</v>
      </c>
      <c r="W56" s="1" t="s">
        <v>38</v>
      </c>
      <c r="X56" s="1" t="s">
        <v>52</v>
      </c>
      <c r="Y56" s="1" t="s">
        <v>53</v>
      </c>
      <c r="Z56" s="1" t="s">
        <v>215</v>
      </c>
      <c r="AA56" s="1">
        <f t="shared" si="7"/>
        <v>53</v>
      </c>
      <c r="AB56" s="1">
        <v>12</v>
      </c>
      <c r="AC56" s="1">
        <v>41</v>
      </c>
      <c r="AD56" s="1">
        <v>77.36</v>
      </c>
      <c r="AE56" s="1" t="s">
        <v>55</v>
      </c>
      <c r="AF56" s="1">
        <v>1</v>
      </c>
      <c r="AG56" s="1">
        <v>41.850112009999997</v>
      </c>
      <c r="AH56" s="3">
        <v>5.6969999999999998E-5</v>
      </c>
      <c r="AI56" s="1" t="s">
        <v>69</v>
      </c>
      <c r="AJ56" s="1" t="str">
        <f t="shared" si="4"/>
        <v>NC_000011.9:g.108201108T&gt;G</v>
      </c>
      <c r="AK56" s="1" t="str">
        <f t="shared" si="5"/>
        <v>NM_000051.3:c.7475T&gt;G</v>
      </c>
      <c r="AL56" s="1" t="s">
        <v>685</v>
      </c>
      <c r="AM56" s="1">
        <v>2</v>
      </c>
      <c r="AN56" s="1">
        <v>6</v>
      </c>
      <c r="AO56" s="1" t="s">
        <v>686</v>
      </c>
      <c r="AP56" s="1" t="str">
        <f t="shared" si="6"/>
        <v>g.108201108T&gt;G</v>
      </c>
      <c r="AQ56" s="1">
        <v>1</v>
      </c>
      <c r="AR56" s="1" t="s">
        <v>680</v>
      </c>
      <c r="AS56" s="1" t="s">
        <v>46</v>
      </c>
      <c r="AT56" s="1" t="s">
        <v>662</v>
      </c>
      <c r="AU56" s="1" t="s">
        <v>660</v>
      </c>
      <c r="AV56" s="1" t="s">
        <v>655</v>
      </c>
    </row>
    <row r="57" spans="1:48" x14ac:dyDescent="0.25">
      <c r="A57" s="1">
        <v>11</v>
      </c>
      <c r="B57" s="1">
        <v>108203619</v>
      </c>
      <c r="C57" s="1">
        <v>108203619</v>
      </c>
      <c r="D57" s="1" t="s">
        <v>57</v>
      </c>
      <c r="E57" s="1" t="s">
        <v>79</v>
      </c>
      <c r="F57" s="1" t="s">
        <v>93</v>
      </c>
      <c r="G57" s="1" t="s">
        <v>38</v>
      </c>
      <c r="H57" s="1" t="s">
        <v>39</v>
      </c>
      <c r="I57" s="1" t="s">
        <v>40</v>
      </c>
      <c r="J57" s="1" t="s">
        <v>41</v>
      </c>
      <c r="K57" s="1" t="s">
        <v>42</v>
      </c>
      <c r="L57" s="1">
        <v>1</v>
      </c>
      <c r="M57" s="1" t="s">
        <v>43</v>
      </c>
      <c r="N57" s="1" t="s">
        <v>94</v>
      </c>
      <c r="O57" s="1" t="s">
        <v>144</v>
      </c>
      <c r="P57" s="2" t="s">
        <v>46</v>
      </c>
      <c r="Q57" s="1" t="s">
        <v>216</v>
      </c>
      <c r="R57" s="1">
        <v>0.44800000000000001</v>
      </c>
      <c r="S57" s="1" t="s">
        <v>49</v>
      </c>
      <c r="T57" s="1" t="s">
        <v>50</v>
      </c>
      <c r="U57" s="1" t="s">
        <v>36</v>
      </c>
      <c r="V57" s="1" t="s">
        <v>51</v>
      </c>
      <c r="W57" s="1" t="s">
        <v>38</v>
      </c>
      <c r="X57" s="1" t="s">
        <v>52</v>
      </c>
      <c r="Y57" s="1" t="s">
        <v>53</v>
      </c>
      <c r="Z57" s="1" t="s">
        <v>217</v>
      </c>
      <c r="AA57" s="1">
        <f t="shared" si="7"/>
        <v>58</v>
      </c>
      <c r="AB57" s="1">
        <v>8</v>
      </c>
      <c r="AC57" s="1">
        <v>50</v>
      </c>
      <c r="AD57" s="1">
        <v>86.21</v>
      </c>
      <c r="AE57" s="1" t="s">
        <v>55</v>
      </c>
      <c r="AF57" s="1">
        <v>1</v>
      </c>
      <c r="AG57" s="1">
        <v>53.694483269999999</v>
      </c>
      <c r="AH57" s="3">
        <v>9.0249999999999998E-5</v>
      </c>
      <c r="AI57" s="1" t="s">
        <v>69</v>
      </c>
      <c r="AJ57" s="1" t="str">
        <f t="shared" si="4"/>
        <v>NC_000011.9:g.108203619C&gt;T</v>
      </c>
      <c r="AK57" s="1" t="str">
        <f t="shared" si="5"/>
        <v>NM_000051.3:c.7919C&gt;T</v>
      </c>
      <c r="AL57" s="1" t="s">
        <v>685</v>
      </c>
      <c r="AM57" s="1">
        <v>2</v>
      </c>
      <c r="AN57" s="1">
        <v>5</v>
      </c>
      <c r="AO57" s="1" t="s">
        <v>687</v>
      </c>
      <c r="AP57" s="1" t="str">
        <f t="shared" si="6"/>
        <v>g.108203619C&gt;T</v>
      </c>
      <c r="AQ57" s="1">
        <v>1</v>
      </c>
      <c r="AR57" s="1" t="s">
        <v>680</v>
      </c>
      <c r="AS57" s="1" t="s">
        <v>46</v>
      </c>
      <c r="AT57" s="1" t="s">
        <v>662</v>
      </c>
      <c r="AU57" s="1" t="s">
        <v>660</v>
      </c>
      <c r="AV57" s="1" t="s">
        <v>655</v>
      </c>
    </row>
    <row r="58" spans="1:48" x14ac:dyDescent="0.25">
      <c r="A58" s="1">
        <v>11</v>
      </c>
      <c r="B58" s="1">
        <v>108205744</v>
      </c>
      <c r="C58" s="1">
        <v>108205750</v>
      </c>
      <c r="D58" s="1" t="s">
        <v>35</v>
      </c>
      <c r="E58" s="1" t="s">
        <v>36</v>
      </c>
      <c r="F58" s="1" t="s">
        <v>37</v>
      </c>
      <c r="G58" s="1" t="s">
        <v>38</v>
      </c>
      <c r="H58" s="1" t="s">
        <v>39</v>
      </c>
      <c r="I58" s="1" t="s">
        <v>40</v>
      </c>
      <c r="J58" s="1" t="s">
        <v>41</v>
      </c>
      <c r="K58" s="1" t="s">
        <v>42</v>
      </c>
      <c r="L58" s="1">
        <v>1</v>
      </c>
      <c r="M58" s="1" t="s">
        <v>43</v>
      </c>
      <c r="N58" s="1" t="s">
        <v>44</v>
      </c>
      <c r="O58" s="1" t="s">
        <v>45</v>
      </c>
      <c r="P58" s="2" t="s">
        <v>46</v>
      </c>
      <c r="Q58" s="1" t="s">
        <v>47</v>
      </c>
      <c r="R58" s="1" t="s">
        <v>48</v>
      </c>
      <c r="S58" s="1" t="s">
        <v>49</v>
      </c>
      <c r="T58" s="1" t="s">
        <v>50</v>
      </c>
      <c r="U58" s="1" t="s">
        <v>36</v>
      </c>
      <c r="V58" s="1" t="s">
        <v>51</v>
      </c>
      <c r="W58" s="1" t="s">
        <v>38</v>
      </c>
      <c r="X58" s="1" t="s">
        <v>52</v>
      </c>
      <c r="Y58" s="1" t="s">
        <v>53</v>
      </c>
      <c r="Z58" s="1" t="s">
        <v>54</v>
      </c>
      <c r="AA58" s="1">
        <v>58</v>
      </c>
      <c r="AB58" s="1">
        <v>27</v>
      </c>
      <c r="AC58" s="1">
        <v>31</v>
      </c>
      <c r="AD58" s="1">
        <v>53.45</v>
      </c>
      <c r="AE58" s="1" t="s">
        <v>55</v>
      </c>
      <c r="AF58" s="1">
        <v>1</v>
      </c>
      <c r="AG58" s="1">
        <v>26.690086659999999</v>
      </c>
      <c r="AH58" s="1" t="s">
        <v>46</v>
      </c>
      <c r="AI58" s="1" t="s">
        <v>56</v>
      </c>
      <c r="AJ58" s="1" t="str">
        <f t="shared" ref="AJ58:AJ64" si="8">"NC_000011.9:g."&amp;B58&amp;"del"&amp;D58</f>
        <v>NC_000011.9:g.108205744delAAAGCAG</v>
      </c>
      <c r="AK58" s="1" t="str">
        <f t="shared" ref="AK58:AK64" si="9">"NM_000051.3:"&amp;O58&amp;"del"&amp;D58</f>
        <v>NM_000051.3:c.8059_8065delAAAGCAG</v>
      </c>
      <c r="AL58" s="1" t="s">
        <v>654</v>
      </c>
      <c r="AM58" s="1" t="s">
        <v>46</v>
      </c>
      <c r="AN58" s="1" t="s">
        <v>46</v>
      </c>
      <c r="AO58" s="1" t="s">
        <v>46</v>
      </c>
      <c r="AP58" s="1" t="str">
        <f t="shared" ref="AP58:AP64" si="10">"g."&amp;B58&amp;"del"&amp;D58</f>
        <v>g.108205744delAAAGCAG</v>
      </c>
      <c r="AQ58" s="1">
        <v>0</v>
      </c>
      <c r="AR58" s="1" t="s">
        <v>46</v>
      </c>
      <c r="AS58" s="1" t="s">
        <v>46</v>
      </c>
      <c r="AT58" s="9" t="s">
        <v>656</v>
      </c>
      <c r="AU58" s="9" t="s">
        <v>656</v>
      </c>
      <c r="AV58" s="9" t="s">
        <v>13</v>
      </c>
    </row>
    <row r="59" spans="1:48" x14ac:dyDescent="0.25">
      <c r="A59" s="1">
        <v>11</v>
      </c>
      <c r="B59" s="1">
        <v>108114736</v>
      </c>
      <c r="C59" s="1">
        <v>108114737</v>
      </c>
      <c r="D59" s="1" t="s">
        <v>63</v>
      </c>
      <c r="E59" s="1" t="s">
        <v>36</v>
      </c>
      <c r="F59" s="1" t="s">
        <v>37</v>
      </c>
      <c r="G59" s="1" t="s">
        <v>38</v>
      </c>
      <c r="H59" s="1" t="s">
        <v>39</v>
      </c>
      <c r="I59" s="1" t="s">
        <v>40</v>
      </c>
      <c r="J59" s="1" t="s">
        <v>41</v>
      </c>
      <c r="K59" s="1" t="s">
        <v>42</v>
      </c>
      <c r="L59" s="1">
        <v>1</v>
      </c>
      <c r="M59" s="1" t="s">
        <v>43</v>
      </c>
      <c r="N59" s="1" t="s">
        <v>44</v>
      </c>
      <c r="O59" s="1" t="s">
        <v>64</v>
      </c>
      <c r="P59" s="2" t="s">
        <v>46</v>
      </c>
      <c r="Q59" s="1" t="s">
        <v>65</v>
      </c>
      <c r="R59" s="1" t="s">
        <v>66</v>
      </c>
      <c r="S59" s="1" t="s">
        <v>67</v>
      </c>
      <c r="T59" s="1" t="s">
        <v>50</v>
      </c>
      <c r="U59" s="1" t="s">
        <v>36</v>
      </c>
      <c r="V59" s="1" t="s">
        <v>51</v>
      </c>
      <c r="W59" s="1" t="s">
        <v>38</v>
      </c>
      <c r="X59" s="1" t="s">
        <v>52</v>
      </c>
      <c r="Y59" s="1" t="s">
        <v>53</v>
      </c>
      <c r="Z59" s="1" t="s">
        <v>68</v>
      </c>
      <c r="AA59" s="1">
        <f t="shared" ref="AA59:AA67" si="11">AB59+AC59</f>
        <v>40</v>
      </c>
      <c r="AB59" s="1">
        <v>32</v>
      </c>
      <c r="AC59" s="1">
        <v>8</v>
      </c>
      <c r="AD59" s="1">
        <v>20</v>
      </c>
      <c r="AE59" s="1" t="s">
        <v>55</v>
      </c>
      <c r="AF59" s="1">
        <v>0.99627337199999999</v>
      </c>
      <c r="AG59" s="1">
        <v>5.5885274960000002</v>
      </c>
      <c r="AH59" s="1" t="s">
        <v>46</v>
      </c>
      <c r="AI59" s="1" t="s">
        <v>69</v>
      </c>
      <c r="AJ59" s="1" t="str">
        <f t="shared" si="8"/>
        <v>NC_000011.9:g.108114736delGT</v>
      </c>
      <c r="AK59" s="1" t="str">
        <f t="shared" si="9"/>
        <v>NM_000051.3:c.553_554delGT</v>
      </c>
      <c r="AL59" s="1" t="s">
        <v>654</v>
      </c>
      <c r="AM59" s="1" t="s">
        <v>46</v>
      </c>
      <c r="AN59" s="1" t="s">
        <v>46</v>
      </c>
      <c r="AO59" s="1" t="s">
        <v>46</v>
      </c>
      <c r="AP59" s="1" t="str">
        <f t="shared" si="10"/>
        <v>g.108114736delGT</v>
      </c>
      <c r="AQ59" s="1">
        <v>0</v>
      </c>
      <c r="AR59" s="1" t="s">
        <v>46</v>
      </c>
      <c r="AS59" s="1" t="s">
        <v>46</v>
      </c>
      <c r="AT59" s="9" t="s">
        <v>656</v>
      </c>
      <c r="AU59" s="9" t="s">
        <v>656</v>
      </c>
      <c r="AV59" s="9" t="s">
        <v>13</v>
      </c>
    </row>
    <row r="60" spans="1:48" x14ac:dyDescent="0.25">
      <c r="A60" s="1">
        <v>11</v>
      </c>
      <c r="B60" s="1">
        <v>108114766</v>
      </c>
      <c r="C60" s="1">
        <v>108114767</v>
      </c>
      <c r="D60" s="1" t="s">
        <v>70</v>
      </c>
      <c r="E60" s="1" t="s">
        <v>36</v>
      </c>
      <c r="F60" s="1" t="s">
        <v>37</v>
      </c>
      <c r="G60" s="1" t="s">
        <v>38</v>
      </c>
      <c r="H60" s="1" t="s">
        <v>39</v>
      </c>
      <c r="I60" s="1" t="s">
        <v>40</v>
      </c>
      <c r="J60" s="1" t="s">
        <v>41</v>
      </c>
      <c r="K60" s="1" t="s">
        <v>42</v>
      </c>
      <c r="L60" s="1">
        <v>1</v>
      </c>
      <c r="M60" s="1" t="s">
        <v>43</v>
      </c>
      <c r="N60" s="1" t="s">
        <v>44</v>
      </c>
      <c r="O60" s="1" t="s">
        <v>71</v>
      </c>
      <c r="P60" s="2" t="s">
        <v>46</v>
      </c>
      <c r="Q60" s="1" t="s">
        <v>72</v>
      </c>
      <c r="R60" s="1" t="s">
        <v>66</v>
      </c>
      <c r="S60" s="1" t="s">
        <v>67</v>
      </c>
      <c r="T60" s="1" t="s">
        <v>50</v>
      </c>
      <c r="U60" s="1" t="s">
        <v>36</v>
      </c>
      <c r="V60" s="1" t="s">
        <v>51</v>
      </c>
      <c r="W60" s="1" t="s">
        <v>38</v>
      </c>
      <c r="X60" s="1" t="s">
        <v>52</v>
      </c>
      <c r="Y60" s="1" t="s">
        <v>53</v>
      </c>
      <c r="Z60" s="1" t="s">
        <v>73</v>
      </c>
      <c r="AA60" s="1">
        <f t="shared" si="11"/>
        <v>55</v>
      </c>
      <c r="AB60" s="1">
        <v>47</v>
      </c>
      <c r="AC60" s="1">
        <v>8</v>
      </c>
      <c r="AD60" s="1">
        <v>14.55</v>
      </c>
      <c r="AE60" s="1" t="s">
        <v>55</v>
      </c>
      <c r="AF60" s="1">
        <v>0.99506450899999999</v>
      </c>
      <c r="AG60" s="1">
        <v>5.3064569029999999</v>
      </c>
      <c r="AH60" s="1" t="s">
        <v>46</v>
      </c>
      <c r="AI60" s="1" t="s">
        <v>69</v>
      </c>
      <c r="AJ60" s="1" t="str">
        <f t="shared" si="8"/>
        <v>NC_000011.9:g.108114766delAC</v>
      </c>
      <c r="AK60" s="1" t="str">
        <f t="shared" si="9"/>
        <v>NM_000051.3:c.583_584delAC</v>
      </c>
      <c r="AL60" s="1" t="s">
        <v>654</v>
      </c>
      <c r="AM60" s="1" t="s">
        <v>46</v>
      </c>
      <c r="AN60" s="1" t="s">
        <v>46</v>
      </c>
      <c r="AO60" s="1" t="s">
        <v>46</v>
      </c>
      <c r="AP60" s="1" t="str">
        <f t="shared" si="10"/>
        <v>g.108114766delAC</v>
      </c>
      <c r="AQ60" s="1">
        <v>0</v>
      </c>
      <c r="AR60" s="1" t="s">
        <v>46</v>
      </c>
      <c r="AS60" s="1" t="s">
        <v>46</v>
      </c>
      <c r="AT60" s="9" t="s">
        <v>656</v>
      </c>
      <c r="AU60" s="9" t="s">
        <v>656</v>
      </c>
      <c r="AV60" s="9" t="s">
        <v>13</v>
      </c>
    </row>
    <row r="61" spans="1:48" x14ac:dyDescent="0.25">
      <c r="A61" s="1">
        <v>11</v>
      </c>
      <c r="B61" s="1">
        <v>108142011</v>
      </c>
      <c r="C61" s="1">
        <v>108142014</v>
      </c>
      <c r="D61" s="1" t="s">
        <v>74</v>
      </c>
      <c r="E61" s="1" t="s">
        <v>36</v>
      </c>
      <c r="F61" s="1" t="s">
        <v>37</v>
      </c>
      <c r="G61" s="1" t="s">
        <v>38</v>
      </c>
      <c r="H61" s="1" t="s">
        <v>39</v>
      </c>
      <c r="I61" s="1" t="s">
        <v>40</v>
      </c>
      <c r="J61" s="1" t="s">
        <v>41</v>
      </c>
      <c r="K61" s="1" t="s">
        <v>42</v>
      </c>
      <c r="L61" s="1">
        <v>1</v>
      </c>
      <c r="M61" s="1" t="s">
        <v>43</v>
      </c>
      <c r="N61" s="1" t="s">
        <v>44</v>
      </c>
      <c r="O61" s="1" t="s">
        <v>75</v>
      </c>
      <c r="P61" s="2" t="s">
        <v>46</v>
      </c>
      <c r="Q61" s="1" t="s">
        <v>76</v>
      </c>
      <c r="R61" s="1" t="s">
        <v>77</v>
      </c>
      <c r="S61" s="1" t="s">
        <v>60</v>
      </c>
      <c r="T61" s="1" t="s">
        <v>50</v>
      </c>
      <c r="U61" s="1" t="s">
        <v>36</v>
      </c>
      <c r="V61" s="1" t="s">
        <v>51</v>
      </c>
      <c r="W61" s="1" t="s">
        <v>38</v>
      </c>
      <c r="X61" s="1" t="s">
        <v>52</v>
      </c>
      <c r="Y61" s="1" t="s">
        <v>53</v>
      </c>
      <c r="Z61" s="1" t="s">
        <v>78</v>
      </c>
      <c r="AA61" s="1">
        <f t="shared" si="11"/>
        <v>41</v>
      </c>
      <c r="AB61" s="1">
        <v>34</v>
      </c>
      <c r="AC61" s="1">
        <v>7</v>
      </c>
      <c r="AD61" s="1">
        <v>17.07</v>
      </c>
      <c r="AE61" s="1" t="s">
        <v>55</v>
      </c>
      <c r="AF61" s="1">
        <v>0.99156583200000004</v>
      </c>
      <c r="AG61" s="1">
        <v>4.7671090930000002</v>
      </c>
      <c r="AH61" s="1" t="s">
        <v>46</v>
      </c>
      <c r="AI61" s="1" t="s">
        <v>69</v>
      </c>
      <c r="AJ61" s="1" t="str">
        <f t="shared" si="8"/>
        <v>NC_000011.9:g.108142011delTGTT</v>
      </c>
      <c r="AK61" s="1" t="str">
        <f t="shared" si="9"/>
        <v>NM_000051.3:c.2955_2958delTGTT</v>
      </c>
      <c r="AL61" s="1" t="s">
        <v>654</v>
      </c>
      <c r="AM61" s="1" t="s">
        <v>46</v>
      </c>
      <c r="AN61" s="1" t="s">
        <v>46</v>
      </c>
      <c r="AO61" s="1" t="s">
        <v>46</v>
      </c>
      <c r="AP61" s="1" t="str">
        <f t="shared" si="10"/>
        <v>g.108142011delTGTT</v>
      </c>
      <c r="AQ61" s="1">
        <v>0</v>
      </c>
      <c r="AR61" s="1" t="s">
        <v>46</v>
      </c>
      <c r="AS61" s="1" t="s">
        <v>46</v>
      </c>
      <c r="AT61" s="9" t="s">
        <v>656</v>
      </c>
      <c r="AU61" s="9" t="s">
        <v>656</v>
      </c>
      <c r="AV61" s="9" t="s">
        <v>13</v>
      </c>
    </row>
    <row r="62" spans="1:48" x14ac:dyDescent="0.25">
      <c r="A62" s="1">
        <v>11</v>
      </c>
      <c r="B62" s="1">
        <v>108143460</v>
      </c>
      <c r="C62" s="1">
        <v>108143460</v>
      </c>
      <c r="D62" s="1" t="s">
        <v>79</v>
      </c>
      <c r="E62" s="1" t="s">
        <v>36</v>
      </c>
      <c r="F62" s="1" t="s">
        <v>37</v>
      </c>
      <c r="G62" s="1" t="s">
        <v>38</v>
      </c>
      <c r="H62" s="1" t="s">
        <v>39</v>
      </c>
      <c r="I62" s="1" t="s">
        <v>40</v>
      </c>
      <c r="J62" s="1" t="s">
        <v>41</v>
      </c>
      <c r="K62" s="1" t="s">
        <v>42</v>
      </c>
      <c r="L62" s="1">
        <v>1</v>
      </c>
      <c r="M62" s="1" t="s">
        <v>43</v>
      </c>
      <c r="N62" s="1" t="s">
        <v>44</v>
      </c>
      <c r="O62" s="1" t="s">
        <v>80</v>
      </c>
      <c r="P62" s="2" t="s">
        <v>46</v>
      </c>
      <c r="Q62" s="1" t="s">
        <v>81</v>
      </c>
      <c r="R62" s="1">
        <v>1</v>
      </c>
      <c r="S62" s="1" t="s">
        <v>60</v>
      </c>
      <c r="T62" s="1" t="s">
        <v>50</v>
      </c>
      <c r="U62" s="1" t="s">
        <v>36</v>
      </c>
      <c r="V62" s="1" t="s">
        <v>51</v>
      </c>
      <c r="W62" s="1" t="s">
        <v>38</v>
      </c>
      <c r="X62" s="1" t="s">
        <v>52</v>
      </c>
      <c r="Y62" s="1" t="s">
        <v>53</v>
      </c>
      <c r="Z62" s="1" t="s">
        <v>82</v>
      </c>
      <c r="AA62" s="1">
        <f t="shared" si="11"/>
        <v>38</v>
      </c>
      <c r="AB62" s="1">
        <v>27</v>
      </c>
      <c r="AC62" s="1">
        <v>11</v>
      </c>
      <c r="AD62" s="1">
        <v>28.95</v>
      </c>
      <c r="AE62" s="1" t="s">
        <v>55</v>
      </c>
      <c r="AF62" s="1">
        <v>0.999719307</v>
      </c>
      <c r="AG62" s="1">
        <v>8.177969869</v>
      </c>
      <c r="AH62" s="1" t="s">
        <v>46</v>
      </c>
      <c r="AI62" s="1" t="s">
        <v>69</v>
      </c>
      <c r="AJ62" s="1" t="str">
        <f t="shared" si="8"/>
        <v>NC_000011.9:g.108143460delT</v>
      </c>
      <c r="AK62" s="1" t="str">
        <f t="shared" si="9"/>
        <v>NM_000051.3:c.3165delT</v>
      </c>
      <c r="AL62" s="1" t="s">
        <v>654</v>
      </c>
      <c r="AM62" s="1" t="s">
        <v>46</v>
      </c>
      <c r="AN62" s="1" t="s">
        <v>46</v>
      </c>
      <c r="AO62" s="1" t="s">
        <v>46</v>
      </c>
      <c r="AP62" s="1" t="str">
        <f t="shared" si="10"/>
        <v>g.108143460delT</v>
      </c>
      <c r="AQ62" s="1">
        <v>0</v>
      </c>
      <c r="AR62" s="1" t="s">
        <v>46</v>
      </c>
      <c r="AS62" s="1" t="s">
        <v>46</v>
      </c>
      <c r="AT62" s="9" t="s">
        <v>656</v>
      </c>
      <c r="AU62" s="9" t="s">
        <v>656</v>
      </c>
      <c r="AV62" s="9" t="s">
        <v>13</v>
      </c>
    </row>
    <row r="63" spans="1:48" x14ac:dyDescent="0.25">
      <c r="A63" s="1">
        <v>11</v>
      </c>
      <c r="B63" s="1">
        <v>108143489</v>
      </c>
      <c r="C63" s="1">
        <v>108143490</v>
      </c>
      <c r="D63" s="1" t="s">
        <v>83</v>
      </c>
      <c r="E63" s="1" t="s">
        <v>36</v>
      </c>
      <c r="F63" s="1" t="s">
        <v>37</v>
      </c>
      <c r="G63" s="1" t="s">
        <v>38</v>
      </c>
      <c r="H63" s="1" t="s">
        <v>39</v>
      </c>
      <c r="I63" s="1" t="s">
        <v>40</v>
      </c>
      <c r="J63" s="1" t="s">
        <v>41</v>
      </c>
      <c r="K63" s="1" t="s">
        <v>42</v>
      </c>
      <c r="L63" s="1">
        <v>1</v>
      </c>
      <c r="M63" s="1" t="s">
        <v>43</v>
      </c>
      <c r="N63" s="1" t="s">
        <v>44</v>
      </c>
      <c r="O63" s="1" t="s">
        <v>84</v>
      </c>
      <c r="P63" s="2" t="s">
        <v>46</v>
      </c>
      <c r="Q63" s="1" t="s">
        <v>85</v>
      </c>
      <c r="R63" s="1" t="s">
        <v>86</v>
      </c>
      <c r="S63" s="1" t="s">
        <v>60</v>
      </c>
      <c r="T63" s="1" t="s">
        <v>50</v>
      </c>
      <c r="U63" s="1" t="s">
        <v>36</v>
      </c>
      <c r="V63" s="1" t="s">
        <v>51</v>
      </c>
      <c r="W63" s="1" t="s">
        <v>38</v>
      </c>
      <c r="X63" s="1" t="s">
        <v>52</v>
      </c>
      <c r="Y63" s="1" t="s">
        <v>53</v>
      </c>
      <c r="Z63" s="1" t="s">
        <v>87</v>
      </c>
      <c r="AA63" s="1">
        <f t="shared" si="11"/>
        <v>72</v>
      </c>
      <c r="AB63" s="1">
        <v>60</v>
      </c>
      <c r="AC63" s="1">
        <v>12</v>
      </c>
      <c r="AD63" s="1">
        <v>16.670000000000002</v>
      </c>
      <c r="AE63" s="1" t="s">
        <v>55</v>
      </c>
      <c r="AF63" s="1">
        <v>0.99970855000000003</v>
      </c>
      <c r="AG63" s="1">
        <v>8.1403503399999995</v>
      </c>
      <c r="AH63" s="1" t="s">
        <v>46</v>
      </c>
      <c r="AI63" s="1" t="s">
        <v>69</v>
      </c>
      <c r="AJ63" s="1" t="str">
        <f t="shared" si="8"/>
        <v>NC_000011.9:g.108143489delGA</v>
      </c>
      <c r="AK63" s="1" t="str">
        <f t="shared" si="9"/>
        <v>NM_000051.3:c.3194_3195delGA</v>
      </c>
      <c r="AL63" s="1" t="s">
        <v>654</v>
      </c>
      <c r="AM63" s="1" t="s">
        <v>46</v>
      </c>
      <c r="AN63" s="1" t="s">
        <v>46</v>
      </c>
      <c r="AO63" s="1" t="s">
        <v>46</v>
      </c>
      <c r="AP63" s="1" t="str">
        <f t="shared" si="10"/>
        <v>g.108143489delGA</v>
      </c>
      <c r="AQ63" s="1">
        <v>0</v>
      </c>
      <c r="AR63" s="1" t="s">
        <v>46</v>
      </c>
      <c r="AS63" s="1" t="s">
        <v>46</v>
      </c>
      <c r="AT63" s="9" t="s">
        <v>656</v>
      </c>
      <c r="AU63" s="9" t="s">
        <v>656</v>
      </c>
      <c r="AV63" s="9" t="s">
        <v>13</v>
      </c>
    </row>
    <row r="64" spans="1:48" x14ac:dyDescent="0.25">
      <c r="A64" s="1">
        <v>11</v>
      </c>
      <c r="B64" s="1">
        <v>108204684</v>
      </c>
      <c r="C64" s="1">
        <v>108204684</v>
      </c>
      <c r="D64" s="1" t="s">
        <v>88</v>
      </c>
      <c r="E64" s="1" t="s">
        <v>36</v>
      </c>
      <c r="F64" s="1" t="s">
        <v>37</v>
      </c>
      <c r="G64" s="1" t="s">
        <v>38</v>
      </c>
      <c r="H64" s="1" t="s">
        <v>39</v>
      </c>
      <c r="I64" s="1" t="s">
        <v>40</v>
      </c>
      <c r="J64" s="1" t="s">
        <v>41</v>
      </c>
      <c r="K64" s="1" t="s">
        <v>42</v>
      </c>
      <c r="L64" s="1">
        <v>1</v>
      </c>
      <c r="M64" s="1" t="s">
        <v>43</v>
      </c>
      <c r="N64" s="1" t="s">
        <v>44</v>
      </c>
      <c r="O64" s="1" t="s">
        <v>89</v>
      </c>
      <c r="P64" s="2" t="s">
        <v>46</v>
      </c>
      <c r="Q64" s="1" t="s">
        <v>90</v>
      </c>
      <c r="R64" s="1">
        <v>1</v>
      </c>
      <c r="S64" s="1" t="s">
        <v>49</v>
      </c>
      <c r="T64" s="1" t="s">
        <v>50</v>
      </c>
      <c r="U64" s="1" t="s">
        <v>36</v>
      </c>
      <c r="V64" s="1" t="s">
        <v>51</v>
      </c>
      <c r="W64" s="1" t="s">
        <v>38</v>
      </c>
      <c r="X64" s="1" t="s">
        <v>52</v>
      </c>
      <c r="Y64" s="1" t="s">
        <v>53</v>
      </c>
      <c r="Z64" s="1" t="s">
        <v>91</v>
      </c>
      <c r="AA64" s="1">
        <f t="shared" si="11"/>
        <v>99</v>
      </c>
      <c r="AB64" s="1">
        <v>91</v>
      </c>
      <c r="AC64" s="1">
        <v>8</v>
      </c>
      <c r="AD64" s="1">
        <v>8.08</v>
      </c>
      <c r="AE64" s="1" t="s">
        <v>55</v>
      </c>
      <c r="AF64" s="1">
        <v>0.991105613</v>
      </c>
      <c r="AG64" s="1">
        <v>4.718665047</v>
      </c>
      <c r="AH64" s="1" t="s">
        <v>46</v>
      </c>
      <c r="AI64" s="1" t="s">
        <v>69</v>
      </c>
      <c r="AJ64" s="1" t="str">
        <f t="shared" si="8"/>
        <v>NC_000011.9:g.108204684delA</v>
      </c>
      <c r="AK64" s="1" t="str">
        <f t="shared" si="9"/>
        <v>NM_000051.3:c.7999delA</v>
      </c>
      <c r="AL64" s="1" t="s">
        <v>654</v>
      </c>
      <c r="AM64" s="1" t="s">
        <v>46</v>
      </c>
      <c r="AN64" s="1" t="s">
        <v>46</v>
      </c>
      <c r="AO64" s="1" t="s">
        <v>46</v>
      </c>
      <c r="AP64" s="1" t="str">
        <f t="shared" si="10"/>
        <v>g.108204684delA</v>
      </c>
      <c r="AQ64" s="1">
        <v>0</v>
      </c>
      <c r="AR64" s="1" t="s">
        <v>46</v>
      </c>
      <c r="AS64" s="1" t="s">
        <v>46</v>
      </c>
      <c r="AT64" s="9" t="s">
        <v>656</v>
      </c>
      <c r="AU64" s="9" t="s">
        <v>656</v>
      </c>
      <c r="AV64" s="9" t="s">
        <v>13</v>
      </c>
    </row>
    <row r="65" spans="1:48" x14ac:dyDescent="0.25">
      <c r="A65" s="18">
        <v>13</v>
      </c>
      <c r="B65" s="18">
        <v>32893426</v>
      </c>
      <c r="C65" s="18">
        <v>32893426</v>
      </c>
      <c r="D65" s="18" t="s">
        <v>57</v>
      </c>
      <c r="E65" s="18" t="s">
        <v>79</v>
      </c>
      <c r="F65" s="18" t="s">
        <v>93</v>
      </c>
      <c r="G65" s="18" t="s">
        <v>255</v>
      </c>
      <c r="H65" s="18" t="s">
        <v>256</v>
      </c>
      <c r="I65" s="18" t="s">
        <v>40</v>
      </c>
      <c r="J65" s="18" t="s">
        <v>41</v>
      </c>
      <c r="K65" s="18" t="s">
        <v>42</v>
      </c>
      <c r="L65" s="18">
        <v>1</v>
      </c>
      <c r="M65" s="18" t="s">
        <v>43</v>
      </c>
      <c r="N65" s="18" t="s">
        <v>94</v>
      </c>
      <c r="O65" s="18" t="s">
        <v>401</v>
      </c>
      <c r="P65" s="18" t="s">
        <v>46</v>
      </c>
      <c r="Q65" s="18" t="s">
        <v>402</v>
      </c>
      <c r="R65" s="18">
        <v>1</v>
      </c>
      <c r="S65" s="18" t="s">
        <v>259</v>
      </c>
      <c r="T65" s="18" t="s">
        <v>260</v>
      </c>
      <c r="U65" s="18" t="s">
        <v>36</v>
      </c>
      <c r="V65" s="18" t="s">
        <v>51</v>
      </c>
      <c r="W65" s="18" t="s">
        <v>255</v>
      </c>
      <c r="X65" s="18" t="s">
        <v>52</v>
      </c>
      <c r="Y65" s="18" t="s">
        <v>261</v>
      </c>
      <c r="Z65" s="18" t="s">
        <v>403</v>
      </c>
      <c r="AA65" s="18">
        <f t="shared" si="11"/>
        <v>159</v>
      </c>
      <c r="AB65" s="18">
        <v>96</v>
      </c>
      <c r="AC65" s="18">
        <v>63</v>
      </c>
      <c r="AD65" s="18">
        <v>39.380000000000003</v>
      </c>
      <c r="AE65" s="18" t="s">
        <v>55</v>
      </c>
      <c r="AF65" s="18">
        <v>1</v>
      </c>
      <c r="AG65" s="18">
        <v>49.933790539999997</v>
      </c>
      <c r="AH65" s="23">
        <v>2.4649999999999999E-5</v>
      </c>
      <c r="AI65" s="18" t="s">
        <v>69</v>
      </c>
      <c r="AJ65" s="19" t="str">
        <f t="shared" ref="AJ65:AJ96" si="12">"NC_000011.9:g."&amp;B65&amp;D65&amp;"&gt;"&amp;E65</f>
        <v>NC_000011.9:g.32893426C&gt;T</v>
      </c>
      <c r="AK65" s="18" t="str">
        <f t="shared" ref="AK65:AK96" si="13">O65&amp;D65&amp;"&gt;"&amp;E65</f>
        <v>c.280C&gt;T</v>
      </c>
      <c r="AL65" s="19" t="s">
        <v>46</v>
      </c>
      <c r="AM65" s="19" t="s">
        <v>46</v>
      </c>
      <c r="AN65" s="19" t="s">
        <v>46</v>
      </c>
      <c r="AO65" s="19" t="s">
        <v>46</v>
      </c>
      <c r="AP65" s="19" t="s">
        <v>46</v>
      </c>
      <c r="AQ65" s="19" t="s">
        <v>46</v>
      </c>
      <c r="AR65" s="19" t="s">
        <v>46</v>
      </c>
      <c r="AS65" s="18" t="s">
        <v>702</v>
      </c>
      <c r="AT65" s="18" t="s">
        <v>662</v>
      </c>
      <c r="AU65" s="18" t="s">
        <v>719</v>
      </c>
      <c r="AV65" s="18" t="s">
        <v>710</v>
      </c>
    </row>
    <row r="66" spans="1:48" x14ac:dyDescent="0.25">
      <c r="A66" s="2">
        <v>13</v>
      </c>
      <c r="B66" s="2">
        <v>32914809</v>
      </c>
      <c r="C66" s="2">
        <v>32914809</v>
      </c>
      <c r="D66" s="2" t="s">
        <v>79</v>
      </c>
      <c r="E66" s="2" t="s">
        <v>57</v>
      </c>
      <c r="F66" s="2" t="s">
        <v>93</v>
      </c>
      <c r="G66" s="2" t="s">
        <v>255</v>
      </c>
      <c r="H66" s="2" t="s">
        <v>256</v>
      </c>
      <c r="I66" s="2" t="s">
        <v>40</v>
      </c>
      <c r="J66" s="2" t="s">
        <v>41</v>
      </c>
      <c r="K66" s="2" t="s">
        <v>42</v>
      </c>
      <c r="L66" s="2">
        <v>1</v>
      </c>
      <c r="M66" s="2" t="s">
        <v>43</v>
      </c>
      <c r="N66" s="2" t="s">
        <v>94</v>
      </c>
      <c r="O66" s="2" t="s">
        <v>137</v>
      </c>
      <c r="P66" s="2" t="s">
        <v>46</v>
      </c>
      <c r="Q66" s="2" t="s">
        <v>404</v>
      </c>
      <c r="R66" s="2">
        <v>0</v>
      </c>
      <c r="S66" s="2" t="s">
        <v>259</v>
      </c>
      <c r="T66" s="2" t="s">
        <v>260</v>
      </c>
      <c r="U66" s="2" t="s">
        <v>36</v>
      </c>
      <c r="V66" s="2" t="s">
        <v>51</v>
      </c>
      <c r="W66" s="2" t="s">
        <v>255</v>
      </c>
      <c r="X66" s="2" t="s">
        <v>52</v>
      </c>
      <c r="Y66" s="2" t="s">
        <v>261</v>
      </c>
      <c r="Z66" s="2" t="s">
        <v>405</v>
      </c>
      <c r="AA66" s="2">
        <f t="shared" si="11"/>
        <v>104</v>
      </c>
      <c r="AB66" s="2">
        <v>61</v>
      </c>
      <c r="AC66" s="2">
        <v>43</v>
      </c>
      <c r="AD66" s="2">
        <v>41.35</v>
      </c>
      <c r="AE66" s="2" t="s">
        <v>55</v>
      </c>
      <c r="AF66" s="2">
        <v>1</v>
      </c>
      <c r="AG66" s="2">
        <v>34.428334659999997</v>
      </c>
      <c r="AH66" s="4">
        <v>8.2449999999999998E-5</v>
      </c>
      <c r="AI66" s="2" t="s">
        <v>69</v>
      </c>
      <c r="AJ66" s="1" t="str">
        <f t="shared" si="12"/>
        <v>NC_000011.9:g.32914809T&gt;C</v>
      </c>
      <c r="AK66" s="2" t="str">
        <f t="shared" si="13"/>
        <v>c.6317T&gt;C</v>
      </c>
      <c r="AL66" s="1" t="s">
        <v>46</v>
      </c>
      <c r="AM66" s="1" t="s">
        <v>46</v>
      </c>
      <c r="AN66" s="1" t="s">
        <v>46</v>
      </c>
      <c r="AO66" s="1" t="s">
        <v>46</v>
      </c>
      <c r="AP66" s="1" t="s">
        <v>46</v>
      </c>
      <c r="AQ66" s="1" t="s">
        <v>46</v>
      </c>
      <c r="AR66" s="1" t="s">
        <v>46</v>
      </c>
      <c r="AS66" s="2" t="s">
        <v>703</v>
      </c>
      <c r="AT66" s="2" t="s">
        <v>662</v>
      </c>
      <c r="AU66" s="2" t="s">
        <v>719</v>
      </c>
      <c r="AV66" s="2" t="s">
        <v>710</v>
      </c>
    </row>
    <row r="67" spans="1:48" x14ac:dyDescent="0.25">
      <c r="A67" s="2">
        <v>13</v>
      </c>
      <c r="B67" s="2">
        <v>32911754</v>
      </c>
      <c r="C67" s="2">
        <v>32911754</v>
      </c>
      <c r="D67" s="2" t="s">
        <v>57</v>
      </c>
      <c r="E67" s="2" t="s">
        <v>79</v>
      </c>
      <c r="F67" s="2" t="s">
        <v>93</v>
      </c>
      <c r="G67" s="2" t="s">
        <v>255</v>
      </c>
      <c r="H67" s="2" t="s">
        <v>256</v>
      </c>
      <c r="I67" s="2" t="s">
        <v>40</v>
      </c>
      <c r="J67" s="2" t="s">
        <v>41</v>
      </c>
      <c r="K67" s="2" t="s">
        <v>42</v>
      </c>
      <c r="L67" s="2">
        <v>1</v>
      </c>
      <c r="M67" s="2" t="s">
        <v>43</v>
      </c>
      <c r="N67" s="2" t="s">
        <v>94</v>
      </c>
      <c r="O67" s="2" t="s">
        <v>425</v>
      </c>
      <c r="P67" s="2" t="s">
        <v>46</v>
      </c>
      <c r="Q67" s="2" t="s">
        <v>426</v>
      </c>
      <c r="R67" s="2">
        <v>2E-3</v>
      </c>
      <c r="S67" s="2" t="s">
        <v>259</v>
      </c>
      <c r="T67" s="2" t="s">
        <v>260</v>
      </c>
      <c r="U67" s="2" t="s">
        <v>36</v>
      </c>
      <c r="V67" s="2" t="s">
        <v>51</v>
      </c>
      <c r="W67" s="2" t="s">
        <v>255</v>
      </c>
      <c r="X67" s="2" t="s">
        <v>52</v>
      </c>
      <c r="Y67" s="2" t="s">
        <v>261</v>
      </c>
      <c r="Z67" s="2" t="s">
        <v>427</v>
      </c>
      <c r="AA67" s="2">
        <f t="shared" si="11"/>
        <v>109</v>
      </c>
      <c r="AB67" s="2">
        <v>57</v>
      </c>
      <c r="AC67" s="2">
        <v>52</v>
      </c>
      <c r="AD67" s="2">
        <v>47.71</v>
      </c>
      <c r="AE67" s="2" t="s">
        <v>55</v>
      </c>
      <c r="AF67" s="2">
        <v>1</v>
      </c>
      <c r="AG67" s="2">
        <v>43.23146732</v>
      </c>
      <c r="AH67" s="4">
        <v>8.3699999999999995E-6</v>
      </c>
      <c r="AI67" s="2" t="s">
        <v>69</v>
      </c>
      <c r="AJ67" s="1" t="str">
        <f t="shared" si="12"/>
        <v>NC_000011.9:g.32911754C&gt;T</v>
      </c>
      <c r="AK67" s="2" t="str">
        <f t="shared" si="13"/>
        <v>c.3262C&gt;T</v>
      </c>
      <c r="AL67" s="1" t="s">
        <v>46</v>
      </c>
      <c r="AM67" s="1" t="s">
        <v>46</v>
      </c>
      <c r="AN67" s="1" t="s">
        <v>46</v>
      </c>
      <c r="AO67" s="1" t="s">
        <v>46</v>
      </c>
      <c r="AP67" s="1" t="s">
        <v>46</v>
      </c>
      <c r="AQ67" s="1" t="s">
        <v>46</v>
      </c>
      <c r="AR67" s="1" t="s">
        <v>46</v>
      </c>
      <c r="AS67" s="2" t="s">
        <v>703</v>
      </c>
      <c r="AT67" s="2" t="s">
        <v>662</v>
      </c>
      <c r="AU67" s="2" t="s">
        <v>719</v>
      </c>
      <c r="AV67" s="2" t="s">
        <v>710</v>
      </c>
    </row>
    <row r="68" spans="1:48" x14ac:dyDescent="0.25">
      <c r="A68" s="2">
        <v>13</v>
      </c>
      <c r="B68" s="2">
        <v>32910812</v>
      </c>
      <c r="C68" s="2">
        <v>32910812</v>
      </c>
      <c r="D68" s="2" t="s">
        <v>88</v>
      </c>
      <c r="E68" s="2" t="s">
        <v>92</v>
      </c>
      <c r="F68" s="2" t="s">
        <v>93</v>
      </c>
      <c r="G68" s="2" t="s">
        <v>255</v>
      </c>
      <c r="H68" s="2" t="s">
        <v>256</v>
      </c>
      <c r="I68" s="2" t="s">
        <v>40</v>
      </c>
      <c r="J68" s="2" t="s">
        <v>41</v>
      </c>
      <c r="K68" s="2" t="s">
        <v>42</v>
      </c>
      <c r="L68" s="2">
        <v>1</v>
      </c>
      <c r="M68" s="2" t="s">
        <v>43</v>
      </c>
      <c r="N68" s="2" t="s">
        <v>94</v>
      </c>
      <c r="O68" s="2" t="s">
        <v>434</v>
      </c>
      <c r="P68" s="2" t="s">
        <v>46</v>
      </c>
      <c r="Q68" s="2" t="s">
        <v>435</v>
      </c>
      <c r="R68" s="2">
        <v>0</v>
      </c>
      <c r="S68" s="2" t="s">
        <v>259</v>
      </c>
      <c r="T68" s="2" t="s">
        <v>260</v>
      </c>
      <c r="U68" s="2" t="s">
        <v>36</v>
      </c>
      <c r="V68" s="2" t="s">
        <v>51</v>
      </c>
      <c r="W68" s="2" t="s">
        <v>255</v>
      </c>
      <c r="X68" s="2" t="s">
        <v>52</v>
      </c>
      <c r="Y68" s="2" t="s">
        <v>261</v>
      </c>
      <c r="Z68" s="2" t="s">
        <v>436</v>
      </c>
      <c r="AA68" s="2">
        <v>76</v>
      </c>
      <c r="AB68" s="2">
        <v>38</v>
      </c>
      <c r="AC68" s="2">
        <v>38</v>
      </c>
      <c r="AD68" s="2">
        <v>50</v>
      </c>
      <c r="AE68" s="2" t="s">
        <v>55</v>
      </c>
      <c r="AF68" s="2">
        <v>1</v>
      </c>
      <c r="AG68" s="2">
        <v>32.031930729999999</v>
      </c>
      <c r="AH68" s="4">
        <v>4.0779999999999999E-5</v>
      </c>
      <c r="AI68" s="2" t="s">
        <v>56</v>
      </c>
      <c r="AJ68" s="1" t="str">
        <f t="shared" si="12"/>
        <v>NC_000011.9:g.32910812A&gt;G</v>
      </c>
      <c r="AK68" s="2" t="str">
        <f t="shared" si="13"/>
        <v>c.2320A&gt;G</v>
      </c>
      <c r="AL68" s="1" t="s">
        <v>46</v>
      </c>
      <c r="AM68" s="1" t="s">
        <v>46</v>
      </c>
      <c r="AN68" s="1" t="s">
        <v>46</v>
      </c>
      <c r="AO68" s="1" t="s">
        <v>46</v>
      </c>
      <c r="AP68" s="1" t="s">
        <v>46</v>
      </c>
      <c r="AQ68" s="1" t="s">
        <v>46</v>
      </c>
      <c r="AR68" s="1" t="s">
        <v>46</v>
      </c>
      <c r="AS68" s="2" t="s">
        <v>706</v>
      </c>
      <c r="AT68" s="2" t="s">
        <v>662</v>
      </c>
      <c r="AU68" s="2" t="s">
        <v>719</v>
      </c>
      <c r="AV68" s="2" t="s">
        <v>710</v>
      </c>
    </row>
    <row r="69" spans="1:48" x14ac:dyDescent="0.25">
      <c r="A69" s="2">
        <v>13</v>
      </c>
      <c r="B69" s="2">
        <v>32911754</v>
      </c>
      <c r="C69" s="2">
        <v>32911754</v>
      </c>
      <c r="D69" s="2" t="s">
        <v>57</v>
      </c>
      <c r="E69" s="2" t="s">
        <v>79</v>
      </c>
      <c r="F69" s="2" t="s">
        <v>93</v>
      </c>
      <c r="G69" s="2" t="s">
        <v>255</v>
      </c>
      <c r="H69" s="2" t="s">
        <v>256</v>
      </c>
      <c r="I69" s="2" t="s">
        <v>40</v>
      </c>
      <c r="J69" s="2" t="s">
        <v>41</v>
      </c>
      <c r="K69" s="2" t="s">
        <v>42</v>
      </c>
      <c r="L69" s="2">
        <v>1</v>
      </c>
      <c r="M69" s="2" t="s">
        <v>43</v>
      </c>
      <c r="N69" s="2" t="s">
        <v>94</v>
      </c>
      <c r="O69" s="2" t="s">
        <v>425</v>
      </c>
      <c r="P69" s="2" t="s">
        <v>46</v>
      </c>
      <c r="Q69" s="2" t="s">
        <v>426</v>
      </c>
      <c r="R69" s="2">
        <v>2E-3</v>
      </c>
      <c r="S69" s="2" t="s">
        <v>259</v>
      </c>
      <c r="T69" s="2" t="s">
        <v>260</v>
      </c>
      <c r="U69" s="2" t="s">
        <v>36</v>
      </c>
      <c r="V69" s="2" t="s">
        <v>51</v>
      </c>
      <c r="W69" s="2" t="s">
        <v>255</v>
      </c>
      <c r="X69" s="2" t="s">
        <v>52</v>
      </c>
      <c r="Y69" s="2" t="s">
        <v>261</v>
      </c>
      <c r="Z69" s="2" t="s">
        <v>442</v>
      </c>
      <c r="AA69" s="2">
        <f>AB69+AC69</f>
        <v>73</v>
      </c>
      <c r="AB69" s="2">
        <v>35</v>
      </c>
      <c r="AC69" s="2">
        <v>38</v>
      </c>
      <c r="AD69" s="2">
        <v>52.05</v>
      </c>
      <c r="AE69" s="2" t="s">
        <v>55</v>
      </c>
      <c r="AF69" s="2">
        <v>1</v>
      </c>
      <c r="AG69" s="2">
        <v>32.436362670000001</v>
      </c>
      <c r="AH69" s="4">
        <v>8.3699999999999995E-6</v>
      </c>
      <c r="AI69" s="2" t="s">
        <v>69</v>
      </c>
      <c r="AJ69" s="1" t="str">
        <f t="shared" si="12"/>
        <v>NC_000011.9:g.32911754C&gt;T</v>
      </c>
      <c r="AK69" s="2" t="str">
        <f t="shared" si="13"/>
        <v>c.3262C&gt;T</v>
      </c>
      <c r="AL69" s="1" t="s">
        <v>46</v>
      </c>
      <c r="AM69" s="1" t="s">
        <v>46</v>
      </c>
      <c r="AN69" s="1" t="s">
        <v>46</v>
      </c>
      <c r="AO69" s="1" t="s">
        <v>46</v>
      </c>
      <c r="AP69" s="1" t="s">
        <v>46</v>
      </c>
      <c r="AQ69" s="1" t="s">
        <v>46</v>
      </c>
      <c r="AR69" s="1" t="s">
        <v>46</v>
      </c>
      <c r="AS69" s="2" t="s">
        <v>703</v>
      </c>
      <c r="AT69" s="2" t="s">
        <v>662</v>
      </c>
      <c r="AU69" s="2" t="s">
        <v>719</v>
      </c>
      <c r="AV69" s="2" t="s">
        <v>710</v>
      </c>
    </row>
    <row r="70" spans="1:48" x14ac:dyDescent="0.25">
      <c r="A70" s="2">
        <v>13</v>
      </c>
      <c r="B70" s="2">
        <v>32929047</v>
      </c>
      <c r="C70" s="2">
        <v>32929047</v>
      </c>
      <c r="D70" s="2" t="s">
        <v>92</v>
      </c>
      <c r="E70" s="2" t="s">
        <v>57</v>
      </c>
      <c r="F70" s="2" t="s">
        <v>93</v>
      </c>
      <c r="G70" s="2" t="s">
        <v>255</v>
      </c>
      <c r="H70" s="2" t="s">
        <v>256</v>
      </c>
      <c r="I70" s="2" t="s">
        <v>40</v>
      </c>
      <c r="J70" s="2" t="s">
        <v>41</v>
      </c>
      <c r="K70" s="2" t="s">
        <v>42</v>
      </c>
      <c r="L70" s="2">
        <v>1</v>
      </c>
      <c r="M70" s="2" t="s">
        <v>43</v>
      </c>
      <c r="N70" s="2" t="s">
        <v>94</v>
      </c>
      <c r="O70" s="2" t="s">
        <v>443</v>
      </c>
      <c r="P70" s="2" t="s">
        <v>46</v>
      </c>
      <c r="Q70" s="2" t="s">
        <v>444</v>
      </c>
      <c r="R70" s="2">
        <v>0.99399999999999999</v>
      </c>
      <c r="S70" s="2" t="s">
        <v>259</v>
      </c>
      <c r="T70" s="2" t="s">
        <v>260</v>
      </c>
      <c r="U70" s="2" t="s">
        <v>36</v>
      </c>
      <c r="V70" s="2" t="s">
        <v>51</v>
      </c>
      <c r="W70" s="2" t="s">
        <v>255</v>
      </c>
      <c r="X70" s="2" t="s">
        <v>52</v>
      </c>
      <c r="Y70" s="2" t="s">
        <v>261</v>
      </c>
      <c r="Z70" s="2" t="s">
        <v>445</v>
      </c>
      <c r="AA70" s="2">
        <v>114</v>
      </c>
      <c r="AB70" s="2">
        <v>54</v>
      </c>
      <c r="AC70" s="2">
        <v>60</v>
      </c>
      <c r="AD70" s="2">
        <v>52.63</v>
      </c>
      <c r="AE70" s="2" t="s">
        <v>55</v>
      </c>
      <c r="AF70" s="2">
        <v>1</v>
      </c>
      <c r="AG70" s="2">
        <v>51.397631969999999</v>
      </c>
      <c r="AH70" s="4">
        <v>5.7129999999999997E-5</v>
      </c>
      <c r="AI70" s="2" t="s">
        <v>56</v>
      </c>
      <c r="AJ70" s="1" t="str">
        <f t="shared" si="12"/>
        <v>NC_000011.9:g.32929047G&gt;C</v>
      </c>
      <c r="AK70" s="2" t="str">
        <f t="shared" si="13"/>
        <v>c.7057G&gt;C</v>
      </c>
      <c r="AL70" s="1" t="s">
        <v>46</v>
      </c>
      <c r="AM70" s="1" t="s">
        <v>46</v>
      </c>
      <c r="AN70" s="1" t="s">
        <v>46</v>
      </c>
      <c r="AO70" s="1" t="s">
        <v>46</v>
      </c>
      <c r="AP70" s="1" t="s">
        <v>46</v>
      </c>
      <c r="AQ70" s="1" t="s">
        <v>46</v>
      </c>
      <c r="AR70" s="1" t="s">
        <v>46</v>
      </c>
      <c r="AS70" s="2" t="s">
        <v>706</v>
      </c>
      <c r="AT70" s="2" t="s">
        <v>662</v>
      </c>
      <c r="AU70" s="2" t="s">
        <v>719</v>
      </c>
      <c r="AV70" s="2" t="s">
        <v>710</v>
      </c>
    </row>
    <row r="71" spans="1:48" x14ac:dyDescent="0.25">
      <c r="A71" s="2">
        <v>13</v>
      </c>
      <c r="B71" s="2">
        <v>32914935</v>
      </c>
      <c r="C71" s="2">
        <v>32914935</v>
      </c>
      <c r="D71" s="2" t="s">
        <v>57</v>
      </c>
      <c r="E71" s="2" t="s">
        <v>88</v>
      </c>
      <c r="F71" s="2" t="s">
        <v>93</v>
      </c>
      <c r="G71" s="2" t="s">
        <v>255</v>
      </c>
      <c r="H71" s="2" t="s">
        <v>256</v>
      </c>
      <c r="I71" s="2" t="s">
        <v>40</v>
      </c>
      <c r="J71" s="2" t="s">
        <v>41</v>
      </c>
      <c r="K71" s="2" t="s">
        <v>42</v>
      </c>
      <c r="L71" s="2">
        <v>1</v>
      </c>
      <c r="M71" s="2" t="s">
        <v>43</v>
      </c>
      <c r="N71" s="2" t="s">
        <v>94</v>
      </c>
      <c r="O71" s="2" t="s">
        <v>454</v>
      </c>
      <c r="P71" s="2" t="s">
        <v>46</v>
      </c>
      <c r="Q71" s="2" t="s">
        <v>455</v>
      </c>
      <c r="R71" s="2">
        <v>0</v>
      </c>
      <c r="S71" s="2" t="s">
        <v>259</v>
      </c>
      <c r="T71" s="2" t="s">
        <v>260</v>
      </c>
      <c r="U71" s="2" t="s">
        <v>36</v>
      </c>
      <c r="V71" s="2" t="s">
        <v>51</v>
      </c>
      <c r="W71" s="2" t="s">
        <v>255</v>
      </c>
      <c r="X71" s="2" t="s">
        <v>52</v>
      </c>
      <c r="Y71" s="2" t="s">
        <v>261</v>
      </c>
      <c r="Z71" s="2" t="s">
        <v>456</v>
      </c>
      <c r="AA71" s="2">
        <f>AB71+AC71</f>
        <v>477</v>
      </c>
      <c r="AB71" s="2">
        <v>197</v>
      </c>
      <c r="AC71" s="2">
        <v>280</v>
      </c>
      <c r="AD71" s="2">
        <v>58.7</v>
      </c>
      <c r="AE71" s="2" t="s">
        <v>55</v>
      </c>
      <c r="AF71" s="2">
        <v>1</v>
      </c>
      <c r="AG71" s="2">
        <v>249.247806</v>
      </c>
      <c r="AH71" s="4">
        <v>1.6750000000000001E-5</v>
      </c>
      <c r="AI71" s="2" t="s">
        <v>69</v>
      </c>
      <c r="AJ71" s="1" t="str">
        <f t="shared" si="12"/>
        <v>NC_000011.9:g.32914935C&gt;A</v>
      </c>
      <c r="AK71" s="2" t="str">
        <f t="shared" si="13"/>
        <v>c.6443C&gt;A</v>
      </c>
      <c r="AL71" s="1" t="s">
        <v>46</v>
      </c>
      <c r="AM71" s="1" t="s">
        <v>46</v>
      </c>
      <c r="AN71" s="1" t="s">
        <v>46</v>
      </c>
      <c r="AO71" s="1" t="s">
        <v>46</v>
      </c>
      <c r="AP71" s="1" t="s">
        <v>46</v>
      </c>
      <c r="AQ71" s="1" t="s">
        <v>46</v>
      </c>
      <c r="AR71" s="1" t="s">
        <v>46</v>
      </c>
      <c r="AS71" s="2" t="s">
        <v>702</v>
      </c>
      <c r="AT71" s="2" t="s">
        <v>662</v>
      </c>
      <c r="AU71" s="2" t="s">
        <v>719</v>
      </c>
      <c r="AV71" s="2" t="s">
        <v>710</v>
      </c>
    </row>
    <row r="72" spans="1:48" x14ac:dyDescent="0.25">
      <c r="A72" s="2">
        <v>13</v>
      </c>
      <c r="B72" s="2">
        <v>32907075</v>
      </c>
      <c r="C72" s="2">
        <v>32907075</v>
      </c>
      <c r="D72" s="2" t="s">
        <v>57</v>
      </c>
      <c r="E72" s="2" t="s">
        <v>88</v>
      </c>
      <c r="F72" s="2" t="s">
        <v>93</v>
      </c>
      <c r="G72" s="2" t="s">
        <v>255</v>
      </c>
      <c r="H72" s="2" t="s">
        <v>256</v>
      </c>
      <c r="I72" s="2" t="s">
        <v>40</v>
      </c>
      <c r="J72" s="2" t="s">
        <v>41</v>
      </c>
      <c r="K72" s="2" t="s">
        <v>42</v>
      </c>
      <c r="L72" s="2">
        <v>1</v>
      </c>
      <c r="M72" s="2" t="s">
        <v>43</v>
      </c>
      <c r="N72" s="2" t="s">
        <v>94</v>
      </c>
      <c r="O72" s="2" t="s">
        <v>465</v>
      </c>
      <c r="P72" s="2" t="s">
        <v>46</v>
      </c>
      <c r="Q72" s="2" t="s">
        <v>466</v>
      </c>
      <c r="R72" s="2">
        <v>0</v>
      </c>
      <c r="S72" s="2" t="s">
        <v>259</v>
      </c>
      <c r="T72" s="2" t="s">
        <v>260</v>
      </c>
      <c r="U72" s="2" t="s">
        <v>36</v>
      </c>
      <c r="V72" s="2" t="s">
        <v>51</v>
      </c>
      <c r="W72" s="2" t="s">
        <v>255</v>
      </c>
      <c r="X72" s="2" t="s">
        <v>52</v>
      </c>
      <c r="Y72" s="2" t="s">
        <v>261</v>
      </c>
      <c r="Z72" s="2" t="s">
        <v>467</v>
      </c>
      <c r="AA72" s="2">
        <v>63</v>
      </c>
      <c r="AB72" s="2">
        <v>24</v>
      </c>
      <c r="AC72" s="2">
        <v>39</v>
      </c>
      <c r="AD72" s="2">
        <v>61.9</v>
      </c>
      <c r="AE72" s="2" t="s">
        <v>55</v>
      </c>
      <c r="AF72" s="2">
        <v>1</v>
      </c>
      <c r="AG72" s="2">
        <v>35.460146960000003</v>
      </c>
      <c r="AH72" s="4">
        <v>6.5590000000000001E-5</v>
      </c>
      <c r="AI72" s="2" t="s">
        <v>56</v>
      </c>
      <c r="AJ72" s="1" t="str">
        <f t="shared" si="12"/>
        <v>NC_000011.9:g.32907075C&gt;A</v>
      </c>
      <c r="AK72" s="2" t="str">
        <f t="shared" si="13"/>
        <v>c.1460C&gt;A</v>
      </c>
      <c r="AL72" s="1" t="s">
        <v>46</v>
      </c>
      <c r="AM72" s="1" t="s">
        <v>46</v>
      </c>
      <c r="AN72" s="1" t="s">
        <v>46</v>
      </c>
      <c r="AO72" s="1" t="s">
        <v>46</v>
      </c>
      <c r="AP72" s="1" t="s">
        <v>46</v>
      </c>
      <c r="AQ72" s="1" t="s">
        <v>46</v>
      </c>
      <c r="AR72" s="1" t="s">
        <v>46</v>
      </c>
      <c r="AS72" s="2" t="s">
        <v>703</v>
      </c>
      <c r="AT72" s="2" t="s">
        <v>662</v>
      </c>
      <c r="AU72" s="2" t="s">
        <v>719</v>
      </c>
      <c r="AV72" s="2" t="s">
        <v>710</v>
      </c>
    </row>
    <row r="73" spans="1:48" x14ac:dyDescent="0.25">
      <c r="A73" s="2">
        <v>13</v>
      </c>
      <c r="B73" s="2">
        <v>32914361</v>
      </c>
      <c r="C73" s="2">
        <v>32914361</v>
      </c>
      <c r="D73" s="2" t="s">
        <v>88</v>
      </c>
      <c r="E73" s="2" t="s">
        <v>92</v>
      </c>
      <c r="F73" s="2" t="s">
        <v>93</v>
      </c>
      <c r="G73" s="2" t="s">
        <v>255</v>
      </c>
      <c r="H73" s="2" t="s">
        <v>256</v>
      </c>
      <c r="I73" s="2" t="s">
        <v>40</v>
      </c>
      <c r="J73" s="2" t="s">
        <v>41</v>
      </c>
      <c r="K73" s="2" t="s">
        <v>42</v>
      </c>
      <c r="L73" s="2">
        <v>1</v>
      </c>
      <c r="M73" s="2" t="s">
        <v>43</v>
      </c>
      <c r="N73" s="2" t="s">
        <v>94</v>
      </c>
      <c r="O73" s="2" t="s">
        <v>372</v>
      </c>
      <c r="P73" s="2" t="s">
        <v>46</v>
      </c>
      <c r="Q73" s="2" t="s">
        <v>373</v>
      </c>
      <c r="R73" s="2">
        <v>0</v>
      </c>
      <c r="S73" s="2" t="s">
        <v>259</v>
      </c>
      <c r="T73" s="2" t="s">
        <v>260</v>
      </c>
      <c r="U73" s="2" t="s">
        <v>36</v>
      </c>
      <c r="V73" s="2" t="s">
        <v>51</v>
      </c>
      <c r="W73" s="2" t="s">
        <v>255</v>
      </c>
      <c r="X73" s="2" t="s">
        <v>52</v>
      </c>
      <c r="Y73" s="2" t="s">
        <v>261</v>
      </c>
      <c r="Z73" s="2" t="s">
        <v>374</v>
      </c>
      <c r="AA73" s="2">
        <f>AB73+AC73</f>
        <v>75</v>
      </c>
      <c r="AB73" s="2">
        <v>58</v>
      </c>
      <c r="AC73" s="2">
        <v>17</v>
      </c>
      <c r="AD73" s="2">
        <v>22.67</v>
      </c>
      <c r="AE73" s="2" t="s">
        <v>55</v>
      </c>
      <c r="AF73" s="2">
        <v>0.99999454600000004</v>
      </c>
      <c r="AG73" s="2">
        <v>12.119170970000001</v>
      </c>
      <c r="AH73" s="4">
        <v>8.1599999999999998E-6</v>
      </c>
      <c r="AI73" s="2" t="s">
        <v>62</v>
      </c>
      <c r="AJ73" s="1" t="str">
        <f t="shared" si="12"/>
        <v>NC_000011.9:g.32914361A&gt;G</v>
      </c>
      <c r="AK73" s="2" t="str">
        <f t="shared" si="13"/>
        <v>c.5869A&gt;G</v>
      </c>
      <c r="AL73" s="1" t="s">
        <v>46</v>
      </c>
      <c r="AM73" s="1" t="s">
        <v>46</v>
      </c>
      <c r="AN73" s="1" t="s">
        <v>46</v>
      </c>
      <c r="AO73" s="1" t="s">
        <v>46</v>
      </c>
      <c r="AP73" s="1" t="s">
        <v>46</v>
      </c>
      <c r="AQ73" s="1" t="s">
        <v>46</v>
      </c>
      <c r="AR73" s="1" t="s">
        <v>46</v>
      </c>
      <c r="AS73" s="2" t="s">
        <v>698</v>
      </c>
      <c r="AT73" s="2" t="s">
        <v>662</v>
      </c>
      <c r="AU73" s="2" t="s">
        <v>720</v>
      </c>
      <c r="AV73" s="2" t="s">
        <v>710</v>
      </c>
    </row>
    <row r="74" spans="1:48" x14ac:dyDescent="0.25">
      <c r="A74" s="2">
        <v>13</v>
      </c>
      <c r="B74" s="2">
        <v>32968844</v>
      </c>
      <c r="C74" s="2">
        <v>32968844</v>
      </c>
      <c r="D74" s="2" t="s">
        <v>88</v>
      </c>
      <c r="E74" s="2" t="s">
        <v>92</v>
      </c>
      <c r="F74" s="2" t="s">
        <v>93</v>
      </c>
      <c r="G74" s="2" t="s">
        <v>255</v>
      </c>
      <c r="H74" s="2" t="s">
        <v>256</v>
      </c>
      <c r="I74" s="2" t="s">
        <v>40</v>
      </c>
      <c r="J74" s="2" t="s">
        <v>41</v>
      </c>
      <c r="K74" s="2" t="s">
        <v>42</v>
      </c>
      <c r="L74" s="2">
        <v>1</v>
      </c>
      <c r="M74" s="2" t="s">
        <v>43</v>
      </c>
      <c r="N74" s="2" t="s">
        <v>94</v>
      </c>
      <c r="O74" s="2" t="s">
        <v>375</v>
      </c>
      <c r="P74" s="2" t="s">
        <v>46</v>
      </c>
      <c r="Q74" s="2" t="s">
        <v>376</v>
      </c>
      <c r="R74" s="2">
        <v>0.999</v>
      </c>
      <c r="S74" s="2" t="s">
        <v>377</v>
      </c>
      <c r="T74" s="2" t="s">
        <v>260</v>
      </c>
      <c r="U74" s="2" t="s">
        <v>36</v>
      </c>
      <c r="V74" s="2" t="s">
        <v>51</v>
      </c>
      <c r="W74" s="2" t="s">
        <v>255</v>
      </c>
      <c r="X74" s="2" t="s">
        <v>52</v>
      </c>
      <c r="Y74" s="2" t="s">
        <v>261</v>
      </c>
      <c r="Z74" s="2" t="s">
        <v>146</v>
      </c>
      <c r="AA74" s="2">
        <v>148</v>
      </c>
      <c r="AB74" s="2">
        <v>113</v>
      </c>
      <c r="AC74" s="2">
        <v>35</v>
      </c>
      <c r="AD74" s="2">
        <v>23.65</v>
      </c>
      <c r="AE74" s="2" t="s">
        <v>55</v>
      </c>
      <c r="AF74" s="2">
        <v>1</v>
      </c>
      <c r="AG74" s="2">
        <v>25.12652946</v>
      </c>
      <c r="AH74" s="4">
        <v>6.012E-5</v>
      </c>
      <c r="AI74" s="2" t="s">
        <v>56</v>
      </c>
      <c r="AJ74" s="1" t="str">
        <f t="shared" si="12"/>
        <v>NC_000011.9:g.32968844A&gt;G</v>
      </c>
      <c r="AK74" s="2" t="str">
        <f t="shared" si="13"/>
        <v>c.9275A&gt;G</v>
      </c>
      <c r="AL74" s="1" t="s">
        <v>46</v>
      </c>
      <c r="AM74" s="1" t="s">
        <v>46</v>
      </c>
      <c r="AN74" s="1" t="s">
        <v>46</v>
      </c>
      <c r="AO74" s="1" t="s">
        <v>46</v>
      </c>
      <c r="AP74" s="1" t="s">
        <v>46</v>
      </c>
      <c r="AQ74" s="1" t="s">
        <v>46</v>
      </c>
      <c r="AR74" s="1" t="s">
        <v>46</v>
      </c>
      <c r="AS74" s="2" t="s">
        <v>699</v>
      </c>
      <c r="AT74" s="2" t="s">
        <v>662</v>
      </c>
      <c r="AU74" s="2" t="s">
        <v>720</v>
      </c>
      <c r="AV74" s="2" t="s">
        <v>710</v>
      </c>
    </row>
    <row r="75" spans="1:48" x14ac:dyDescent="0.25">
      <c r="A75" s="2">
        <v>13</v>
      </c>
      <c r="B75" s="2">
        <v>32945129</v>
      </c>
      <c r="C75" s="2">
        <v>32945129</v>
      </c>
      <c r="D75" s="2" t="s">
        <v>57</v>
      </c>
      <c r="E75" s="2" t="s">
        <v>79</v>
      </c>
      <c r="F75" s="2" t="s">
        <v>93</v>
      </c>
      <c r="G75" s="2" t="s">
        <v>255</v>
      </c>
      <c r="H75" s="2" t="s">
        <v>256</v>
      </c>
      <c r="I75" s="2" t="s">
        <v>40</v>
      </c>
      <c r="J75" s="2" t="s">
        <v>41</v>
      </c>
      <c r="K75" s="2" t="s">
        <v>42</v>
      </c>
      <c r="L75" s="2">
        <v>1</v>
      </c>
      <c r="M75" s="2" t="s">
        <v>43</v>
      </c>
      <c r="N75" s="2" t="s">
        <v>94</v>
      </c>
      <c r="O75" s="2" t="s">
        <v>385</v>
      </c>
      <c r="P75" s="2" t="s">
        <v>46</v>
      </c>
      <c r="Q75" s="2" t="s">
        <v>386</v>
      </c>
      <c r="R75" s="2">
        <v>1</v>
      </c>
      <c r="S75" s="2" t="s">
        <v>387</v>
      </c>
      <c r="T75" s="2" t="s">
        <v>260</v>
      </c>
      <c r="U75" s="2" t="s">
        <v>36</v>
      </c>
      <c r="V75" s="2" t="s">
        <v>51</v>
      </c>
      <c r="W75" s="2" t="s">
        <v>255</v>
      </c>
      <c r="X75" s="2" t="s">
        <v>52</v>
      </c>
      <c r="Y75" s="2" t="s">
        <v>261</v>
      </c>
      <c r="Z75" s="2" t="s">
        <v>388</v>
      </c>
      <c r="AA75" s="2">
        <v>62</v>
      </c>
      <c r="AB75" s="2">
        <v>42</v>
      </c>
      <c r="AC75" s="2">
        <v>20</v>
      </c>
      <c r="AD75" s="2">
        <v>32.26</v>
      </c>
      <c r="AE75" s="2" t="s">
        <v>55</v>
      </c>
      <c r="AF75" s="2">
        <v>0.99999974300000005</v>
      </c>
      <c r="AG75" s="2">
        <v>15.174931900000001</v>
      </c>
      <c r="AH75" s="2" t="s">
        <v>46</v>
      </c>
      <c r="AI75" s="2" t="s">
        <v>56</v>
      </c>
      <c r="AJ75" s="1" t="str">
        <f t="shared" si="12"/>
        <v>NC_000011.9:g.32945129C&gt;T</v>
      </c>
      <c r="AK75" s="2" t="str">
        <f t="shared" si="13"/>
        <v>c.8524C&gt;T</v>
      </c>
      <c r="AL75" s="1" t="s">
        <v>46</v>
      </c>
      <c r="AM75" s="1" t="s">
        <v>46</v>
      </c>
      <c r="AN75" s="1" t="s">
        <v>46</v>
      </c>
      <c r="AO75" s="1" t="s">
        <v>46</v>
      </c>
      <c r="AP75" s="1" t="s">
        <v>46</v>
      </c>
      <c r="AQ75" s="1" t="s">
        <v>46</v>
      </c>
      <c r="AR75" s="1" t="s">
        <v>46</v>
      </c>
      <c r="AS75" s="2" t="s">
        <v>698</v>
      </c>
      <c r="AT75" s="2" t="s">
        <v>662</v>
      </c>
      <c r="AU75" s="2" t="s">
        <v>720</v>
      </c>
      <c r="AV75" s="2" t="s">
        <v>710</v>
      </c>
    </row>
    <row r="76" spans="1:48" x14ac:dyDescent="0.25">
      <c r="A76" s="2">
        <v>13</v>
      </c>
      <c r="B76" s="2">
        <v>32914305</v>
      </c>
      <c r="C76" s="2">
        <v>32914305</v>
      </c>
      <c r="D76" s="2" t="s">
        <v>92</v>
      </c>
      <c r="E76" s="2" t="s">
        <v>57</v>
      </c>
      <c r="F76" s="2" t="s">
        <v>93</v>
      </c>
      <c r="G76" s="2" t="s">
        <v>255</v>
      </c>
      <c r="H76" s="2" t="s">
        <v>256</v>
      </c>
      <c r="I76" s="2" t="s">
        <v>40</v>
      </c>
      <c r="J76" s="2" t="s">
        <v>41</v>
      </c>
      <c r="K76" s="2" t="s">
        <v>42</v>
      </c>
      <c r="L76" s="2">
        <v>1</v>
      </c>
      <c r="M76" s="2" t="s">
        <v>43</v>
      </c>
      <c r="N76" s="2" t="s">
        <v>94</v>
      </c>
      <c r="O76" s="2" t="s">
        <v>398</v>
      </c>
      <c r="P76" s="2" t="s">
        <v>46</v>
      </c>
      <c r="Q76" s="2" t="s">
        <v>399</v>
      </c>
      <c r="R76" s="2">
        <v>1E-3</v>
      </c>
      <c r="S76" s="2" t="s">
        <v>259</v>
      </c>
      <c r="T76" s="2" t="s">
        <v>260</v>
      </c>
      <c r="U76" s="2" t="s">
        <v>36</v>
      </c>
      <c r="V76" s="2" t="s">
        <v>51</v>
      </c>
      <c r="W76" s="2" t="s">
        <v>255</v>
      </c>
      <c r="X76" s="2" t="s">
        <v>52</v>
      </c>
      <c r="Y76" s="2" t="s">
        <v>261</v>
      </c>
      <c r="Z76" s="2" t="s">
        <v>400</v>
      </c>
      <c r="AA76" s="2">
        <v>236</v>
      </c>
      <c r="AB76" s="2">
        <v>152</v>
      </c>
      <c r="AC76" s="2">
        <v>84</v>
      </c>
      <c r="AD76" s="2">
        <v>35.590000000000003</v>
      </c>
      <c r="AE76" s="2" t="s">
        <v>55</v>
      </c>
      <c r="AF76" s="2">
        <v>1</v>
      </c>
      <c r="AG76" s="2">
        <v>65.017663339999999</v>
      </c>
      <c r="AH76" s="4">
        <v>8.1599999999999998E-6</v>
      </c>
      <c r="AI76" s="2" t="s">
        <v>56</v>
      </c>
      <c r="AJ76" s="1" t="str">
        <f t="shared" si="12"/>
        <v>NC_000011.9:g.32914305G&gt;C</v>
      </c>
      <c r="AK76" s="2" t="str">
        <f t="shared" si="13"/>
        <v>c.5813G&gt;C</v>
      </c>
      <c r="AL76" s="1" t="s">
        <v>46</v>
      </c>
      <c r="AM76" s="1" t="s">
        <v>46</v>
      </c>
      <c r="AN76" s="1" t="s">
        <v>46</v>
      </c>
      <c r="AO76" s="1" t="s">
        <v>46</v>
      </c>
      <c r="AP76" s="1" t="s">
        <v>46</v>
      </c>
      <c r="AQ76" s="1" t="s">
        <v>46</v>
      </c>
      <c r="AR76" s="1" t="s">
        <v>46</v>
      </c>
      <c r="AS76" s="2" t="s">
        <v>701</v>
      </c>
      <c r="AT76" s="2" t="s">
        <v>662</v>
      </c>
      <c r="AU76" s="2" t="s">
        <v>720</v>
      </c>
      <c r="AV76" s="2" t="s">
        <v>710</v>
      </c>
    </row>
    <row r="77" spans="1:48" x14ac:dyDescent="0.25">
      <c r="A77" s="2">
        <v>13</v>
      </c>
      <c r="B77" s="2">
        <v>32914305</v>
      </c>
      <c r="C77" s="2">
        <v>32914305</v>
      </c>
      <c r="D77" s="2" t="s">
        <v>92</v>
      </c>
      <c r="E77" s="2" t="s">
        <v>57</v>
      </c>
      <c r="F77" s="2" t="s">
        <v>93</v>
      </c>
      <c r="G77" s="2" t="s">
        <v>255</v>
      </c>
      <c r="H77" s="2" t="s">
        <v>256</v>
      </c>
      <c r="I77" s="2" t="s">
        <v>40</v>
      </c>
      <c r="J77" s="2" t="s">
        <v>41</v>
      </c>
      <c r="K77" s="2" t="s">
        <v>42</v>
      </c>
      <c r="L77" s="2">
        <v>1</v>
      </c>
      <c r="M77" s="2" t="s">
        <v>43</v>
      </c>
      <c r="N77" s="2" t="s">
        <v>94</v>
      </c>
      <c r="O77" s="2" t="s">
        <v>398</v>
      </c>
      <c r="P77" s="2" t="s">
        <v>46</v>
      </c>
      <c r="Q77" s="2" t="s">
        <v>406</v>
      </c>
      <c r="R77" s="2">
        <v>1E-3</v>
      </c>
      <c r="S77" s="2" t="s">
        <v>259</v>
      </c>
      <c r="T77" s="2" t="s">
        <v>260</v>
      </c>
      <c r="U77" s="2" t="s">
        <v>36</v>
      </c>
      <c r="V77" s="2" t="s">
        <v>51</v>
      </c>
      <c r="W77" s="2" t="s">
        <v>255</v>
      </c>
      <c r="X77" s="2" t="s">
        <v>52</v>
      </c>
      <c r="Y77" s="2" t="s">
        <v>261</v>
      </c>
      <c r="Z77" s="2" t="s">
        <v>407</v>
      </c>
      <c r="AA77" s="2">
        <f>AB77+AC77</f>
        <v>375</v>
      </c>
      <c r="AB77" s="2">
        <v>217</v>
      </c>
      <c r="AC77" s="2">
        <v>158</v>
      </c>
      <c r="AD77" s="2">
        <v>42.13</v>
      </c>
      <c r="AE77" s="2" t="s">
        <v>55</v>
      </c>
      <c r="AF77" s="2">
        <v>1</v>
      </c>
      <c r="AG77" s="2">
        <v>127.0905671</v>
      </c>
      <c r="AH77" s="4">
        <v>8.1599999999999998E-6</v>
      </c>
      <c r="AI77" s="2" t="s">
        <v>69</v>
      </c>
      <c r="AJ77" s="1" t="str">
        <f t="shared" si="12"/>
        <v>NC_000011.9:g.32914305G&gt;C</v>
      </c>
      <c r="AK77" s="2" t="str">
        <f t="shared" si="13"/>
        <v>c.5813G&gt;C</v>
      </c>
      <c r="AL77" s="1" t="s">
        <v>46</v>
      </c>
      <c r="AM77" s="1" t="s">
        <v>46</v>
      </c>
      <c r="AN77" s="1" t="s">
        <v>46</v>
      </c>
      <c r="AO77" s="1" t="s">
        <v>46</v>
      </c>
      <c r="AP77" s="1" t="s">
        <v>46</v>
      </c>
      <c r="AQ77" s="1" t="s">
        <v>46</v>
      </c>
      <c r="AR77" s="1" t="s">
        <v>46</v>
      </c>
      <c r="AS77" s="2" t="s">
        <v>701</v>
      </c>
      <c r="AT77" s="2" t="s">
        <v>662</v>
      </c>
      <c r="AU77" s="2" t="s">
        <v>720</v>
      </c>
      <c r="AV77" s="2" t="s">
        <v>710</v>
      </c>
    </row>
    <row r="78" spans="1:48" x14ac:dyDescent="0.25">
      <c r="A78" s="2">
        <v>13</v>
      </c>
      <c r="B78" s="2">
        <v>32913770</v>
      </c>
      <c r="C78" s="2">
        <v>32913770</v>
      </c>
      <c r="D78" s="2" t="s">
        <v>79</v>
      </c>
      <c r="E78" s="2" t="s">
        <v>92</v>
      </c>
      <c r="F78" s="2" t="s">
        <v>93</v>
      </c>
      <c r="G78" s="2" t="s">
        <v>255</v>
      </c>
      <c r="H78" s="2" t="s">
        <v>256</v>
      </c>
      <c r="I78" s="2" t="s">
        <v>40</v>
      </c>
      <c r="J78" s="2" t="s">
        <v>41</v>
      </c>
      <c r="K78" s="2" t="s">
        <v>42</v>
      </c>
      <c r="L78" s="2">
        <v>1</v>
      </c>
      <c r="M78" s="2" t="s">
        <v>43</v>
      </c>
      <c r="N78" s="2" t="s">
        <v>94</v>
      </c>
      <c r="O78" s="2" t="s">
        <v>411</v>
      </c>
      <c r="P78" s="2" t="s">
        <v>46</v>
      </c>
      <c r="Q78" s="2" t="s">
        <v>412</v>
      </c>
      <c r="R78" s="2">
        <v>0.27600000000000002</v>
      </c>
      <c r="S78" s="2" t="s">
        <v>259</v>
      </c>
      <c r="T78" s="2" t="s">
        <v>260</v>
      </c>
      <c r="U78" s="2" t="s">
        <v>36</v>
      </c>
      <c r="V78" s="2" t="s">
        <v>51</v>
      </c>
      <c r="W78" s="2" t="s">
        <v>255</v>
      </c>
      <c r="X78" s="2" t="s">
        <v>52</v>
      </c>
      <c r="Y78" s="2" t="s">
        <v>261</v>
      </c>
      <c r="Z78" s="2" t="s">
        <v>413</v>
      </c>
      <c r="AA78" s="2">
        <v>204</v>
      </c>
      <c r="AB78" s="2">
        <v>110</v>
      </c>
      <c r="AC78" s="2">
        <v>94</v>
      </c>
      <c r="AD78" s="2">
        <v>46.08</v>
      </c>
      <c r="AE78" s="2" t="s">
        <v>55</v>
      </c>
      <c r="AF78" s="2">
        <v>1</v>
      </c>
      <c r="AG78" s="2">
        <v>77.393702559999994</v>
      </c>
      <c r="AH78" s="4">
        <v>1.6419999999999999E-5</v>
      </c>
      <c r="AI78" s="2" t="s">
        <v>56</v>
      </c>
      <c r="AJ78" s="1" t="str">
        <f t="shared" si="12"/>
        <v>NC_000011.9:g.32913770T&gt;G</v>
      </c>
      <c r="AK78" s="2" t="str">
        <f t="shared" si="13"/>
        <v>c.5278T&gt;G</v>
      </c>
      <c r="AL78" s="1" t="s">
        <v>46</v>
      </c>
      <c r="AM78" s="1" t="s">
        <v>46</v>
      </c>
      <c r="AN78" s="1" t="s">
        <v>46</v>
      </c>
      <c r="AO78" s="1" t="s">
        <v>46</v>
      </c>
      <c r="AP78" s="1" t="s">
        <v>46</v>
      </c>
      <c r="AQ78" s="1" t="s">
        <v>46</v>
      </c>
      <c r="AR78" s="1" t="s">
        <v>46</v>
      </c>
      <c r="AS78" s="2" t="s">
        <v>704</v>
      </c>
      <c r="AT78" s="2" t="s">
        <v>662</v>
      </c>
      <c r="AU78" s="2" t="s">
        <v>720</v>
      </c>
      <c r="AV78" s="2" t="s">
        <v>710</v>
      </c>
    </row>
    <row r="79" spans="1:48" x14ac:dyDescent="0.25">
      <c r="A79" s="2">
        <v>13</v>
      </c>
      <c r="B79" s="2">
        <v>32907246</v>
      </c>
      <c r="C79" s="2">
        <v>32907246</v>
      </c>
      <c r="D79" s="2" t="s">
        <v>57</v>
      </c>
      <c r="E79" s="2" t="s">
        <v>79</v>
      </c>
      <c r="F79" s="2" t="s">
        <v>93</v>
      </c>
      <c r="G79" s="2" t="s">
        <v>255</v>
      </c>
      <c r="H79" s="2" t="s">
        <v>256</v>
      </c>
      <c r="I79" s="2" t="s">
        <v>40</v>
      </c>
      <c r="J79" s="2" t="s">
        <v>41</v>
      </c>
      <c r="K79" s="2" t="s">
        <v>42</v>
      </c>
      <c r="L79" s="2">
        <v>1</v>
      </c>
      <c r="M79" s="2" t="s">
        <v>43</v>
      </c>
      <c r="N79" s="2" t="s">
        <v>94</v>
      </c>
      <c r="O79" s="2" t="s">
        <v>437</v>
      </c>
      <c r="P79" s="2" t="s">
        <v>46</v>
      </c>
      <c r="Q79" s="2" t="s">
        <v>438</v>
      </c>
      <c r="R79" s="2">
        <v>3.0000000000000001E-3</v>
      </c>
      <c r="S79" s="2" t="s">
        <v>259</v>
      </c>
      <c r="T79" s="2" t="s">
        <v>260</v>
      </c>
      <c r="U79" s="2" t="s">
        <v>36</v>
      </c>
      <c r="V79" s="2" t="s">
        <v>51</v>
      </c>
      <c r="W79" s="2" t="s">
        <v>255</v>
      </c>
      <c r="X79" s="2" t="s">
        <v>52</v>
      </c>
      <c r="Y79" s="2" t="s">
        <v>261</v>
      </c>
      <c r="Z79" s="2" t="s">
        <v>233</v>
      </c>
      <c r="AA79" s="2">
        <v>120</v>
      </c>
      <c r="AB79" s="2">
        <v>57</v>
      </c>
      <c r="AC79" s="2">
        <v>63</v>
      </c>
      <c r="AD79" s="2">
        <v>51.64</v>
      </c>
      <c r="AE79" s="2" t="s">
        <v>55</v>
      </c>
      <c r="AF79" s="2">
        <v>1</v>
      </c>
      <c r="AG79" s="2">
        <v>53.923711769999997</v>
      </c>
      <c r="AH79" s="4">
        <v>8.1599999999999998E-6</v>
      </c>
      <c r="AI79" s="2" t="s">
        <v>56</v>
      </c>
      <c r="AJ79" s="1" t="str">
        <f t="shared" si="12"/>
        <v>NC_000011.9:g.32907246C&gt;T</v>
      </c>
      <c r="AK79" s="2" t="str">
        <f t="shared" si="13"/>
        <v>c.1631C&gt;T</v>
      </c>
      <c r="AL79" s="1" t="s">
        <v>46</v>
      </c>
      <c r="AM79" s="1" t="s">
        <v>46</v>
      </c>
      <c r="AN79" s="1" t="s">
        <v>46</v>
      </c>
      <c r="AO79" s="1" t="s">
        <v>46</v>
      </c>
      <c r="AP79" s="1" t="s">
        <v>46</v>
      </c>
      <c r="AQ79" s="1" t="s">
        <v>46</v>
      </c>
      <c r="AR79" s="1" t="s">
        <v>46</v>
      </c>
      <c r="AS79" s="2" t="s">
        <v>699</v>
      </c>
      <c r="AT79" s="2" t="s">
        <v>662</v>
      </c>
      <c r="AU79" s="2" t="s">
        <v>720</v>
      </c>
      <c r="AV79" s="2" t="s">
        <v>710</v>
      </c>
    </row>
    <row r="80" spans="1:48" x14ac:dyDescent="0.25">
      <c r="A80" s="2">
        <v>13</v>
      </c>
      <c r="B80" s="2">
        <v>32930613</v>
      </c>
      <c r="C80" s="2">
        <v>32930613</v>
      </c>
      <c r="D80" s="2" t="s">
        <v>79</v>
      </c>
      <c r="E80" s="2" t="s">
        <v>57</v>
      </c>
      <c r="F80" s="2" t="s">
        <v>93</v>
      </c>
      <c r="G80" s="2" t="s">
        <v>255</v>
      </c>
      <c r="H80" s="2" t="s">
        <v>256</v>
      </c>
      <c r="I80" s="2" t="s">
        <v>40</v>
      </c>
      <c r="J80" s="2" t="s">
        <v>41</v>
      </c>
      <c r="K80" s="2" t="s">
        <v>42</v>
      </c>
      <c r="L80" s="2">
        <v>1</v>
      </c>
      <c r="M80" s="2" t="s">
        <v>43</v>
      </c>
      <c r="N80" s="2" t="s">
        <v>94</v>
      </c>
      <c r="O80" s="2" t="s">
        <v>446</v>
      </c>
      <c r="P80" s="2" t="s">
        <v>46</v>
      </c>
      <c r="Q80" s="2" t="s">
        <v>447</v>
      </c>
      <c r="R80" s="2">
        <v>1</v>
      </c>
      <c r="S80" s="2" t="s">
        <v>299</v>
      </c>
      <c r="T80" s="2" t="s">
        <v>260</v>
      </c>
      <c r="U80" s="2" t="s">
        <v>36</v>
      </c>
      <c r="V80" s="2" t="s">
        <v>51</v>
      </c>
      <c r="W80" s="2" t="s">
        <v>255</v>
      </c>
      <c r="X80" s="2" t="s">
        <v>52</v>
      </c>
      <c r="Y80" s="2" t="s">
        <v>261</v>
      </c>
      <c r="Z80" s="2" t="s">
        <v>448</v>
      </c>
      <c r="AA80" s="2">
        <v>131</v>
      </c>
      <c r="AB80" s="2">
        <v>59</v>
      </c>
      <c r="AC80" s="2">
        <v>72</v>
      </c>
      <c r="AD80" s="2">
        <v>54.96</v>
      </c>
      <c r="AE80" s="2" t="s">
        <v>55</v>
      </c>
      <c r="AF80" s="2">
        <v>1</v>
      </c>
      <c r="AG80" s="2">
        <v>62.578952129999998</v>
      </c>
      <c r="AH80" s="2" t="s">
        <v>46</v>
      </c>
      <c r="AI80" s="2" t="s">
        <v>56</v>
      </c>
      <c r="AJ80" s="1" t="str">
        <f t="shared" si="12"/>
        <v>NC_000011.9:g.32930613T&gt;C</v>
      </c>
      <c r="AK80" s="2" t="str">
        <f t="shared" si="13"/>
        <v>c.7484T&gt;C</v>
      </c>
      <c r="AL80" s="1" t="s">
        <v>46</v>
      </c>
      <c r="AM80" s="1" t="s">
        <v>46</v>
      </c>
      <c r="AN80" s="1" t="s">
        <v>46</v>
      </c>
      <c r="AO80" s="1" t="s">
        <v>46</v>
      </c>
      <c r="AP80" s="1" t="s">
        <v>46</v>
      </c>
      <c r="AQ80" s="1" t="s">
        <v>46</v>
      </c>
      <c r="AR80" s="1" t="s">
        <v>46</v>
      </c>
      <c r="AS80" s="2" t="s">
        <v>698</v>
      </c>
      <c r="AT80" s="2" t="s">
        <v>662</v>
      </c>
      <c r="AU80" s="2" t="s">
        <v>720</v>
      </c>
      <c r="AV80" s="2" t="s">
        <v>710</v>
      </c>
    </row>
    <row r="81" spans="1:48" x14ac:dyDescent="0.25">
      <c r="A81" s="2">
        <v>13</v>
      </c>
      <c r="B81" s="2">
        <v>32945129</v>
      </c>
      <c r="C81" s="2">
        <v>32945129</v>
      </c>
      <c r="D81" s="2" t="s">
        <v>57</v>
      </c>
      <c r="E81" s="2" t="s">
        <v>79</v>
      </c>
      <c r="F81" s="2" t="s">
        <v>93</v>
      </c>
      <c r="G81" s="2" t="s">
        <v>255</v>
      </c>
      <c r="H81" s="2" t="s">
        <v>256</v>
      </c>
      <c r="I81" s="2" t="s">
        <v>40</v>
      </c>
      <c r="J81" s="2" t="s">
        <v>41</v>
      </c>
      <c r="K81" s="2" t="s">
        <v>42</v>
      </c>
      <c r="L81" s="2">
        <v>1</v>
      </c>
      <c r="M81" s="2" t="s">
        <v>43</v>
      </c>
      <c r="N81" s="2" t="s">
        <v>94</v>
      </c>
      <c r="O81" s="2" t="s">
        <v>385</v>
      </c>
      <c r="P81" s="2" t="s">
        <v>46</v>
      </c>
      <c r="Q81" s="2" t="s">
        <v>449</v>
      </c>
      <c r="R81" s="2">
        <v>1</v>
      </c>
      <c r="S81" s="2" t="s">
        <v>387</v>
      </c>
      <c r="T81" s="2" t="s">
        <v>260</v>
      </c>
      <c r="U81" s="2" t="s">
        <v>36</v>
      </c>
      <c r="V81" s="2" t="s">
        <v>51</v>
      </c>
      <c r="W81" s="2" t="s">
        <v>255</v>
      </c>
      <c r="X81" s="2" t="s">
        <v>52</v>
      </c>
      <c r="Y81" s="2" t="s">
        <v>261</v>
      </c>
      <c r="Z81" s="2" t="s">
        <v>450</v>
      </c>
      <c r="AA81" s="2">
        <f>AB81+AC81</f>
        <v>64</v>
      </c>
      <c r="AB81" s="2">
        <v>27</v>
      </c>
      <c r="AC81" s="2">
        <v>37</v>
      </c>
      <c r="AD81" s="2">
        <v>57.81</v>
      </c>
      <c r="AE81" s="2" t="s">
        <v>55</v>
      </c>
      <c r="AF81" s="2">
        <v>1</v>
      </c>
      <c r="AG81" s="2">
        <v>32.747515239999998</v>
      </c>
      <c r="AH81" s="2" t="s">
        <v>46</v>
      </c>
      <c r="AI81" s="2" t="s">
        <v>62</v>
      </c>
      <c r="AJ81" s="1" t="str">
        <f t="shared" si="12"/>
        <v>NC_000011.9:g.32945129C&gt;T</v>
      </c>
      <c r="AK81" s="2" t="str">
        <f t="shared" si="13"/>
        <v>c.8524C&gt;T</v>
      </c>
      <c r="AL81" s="1" t="s">
        <v>46</v>
      </c>
      <c r="AM81" s="1" t="s">
        <v>46</v>
      </c>
      <c r="AN81" s="1" t="s">
        <v>46</v>
      </c>
      <c r="AO81" s="1" t="s">
        <v>46</v>
      </c>
      <c r="AP81" s="1" t="s">
        <v>46</v>
      </c>
      <c r="AQ81" s="1" t="s">
        <v>46</v>
      </c>
      <c r="AR81" s="1" t="s">
        <v>46</v>
      </c>
      <c r="AS81" s="2" t="s">
        <v>698</v>
      </c>
      <c r="AT81" s="2" t="s">
        <v>662</v>
      </c>
      <c r="AU81" s="2" t="s">
        <v>720</v>
      </c>
      <c r="AV81" s="2" t="s">
        <v>710</v>
      </c>
    </row>
    <row r="82" spans="1:48" x14ac:dyDescent="0.25">
      <c r="A82" s="2">
        <v>13</v>
      </c>
      <c r="B82" s="2">
        <v>32907093</v>
      </c>
      <c r="C82" s="2">
        <v>32907093</v>
      </c>
      <c r="D82" s="2" t="s">
        <v>57</v>
      </c>
      <c r="E82" s="2" t="s">
        <v>79</v>
      </c>
      <c r="F82" s="2" t="s">
        <v>93</v>
      </c>
      <c r="G82" s="2" t="s">
        <v>255</v>
      </c>
      <c r="H82" s="2" t="s">
        <v>256</v>
      </c>
      <c r="I82" s="2" t="s">
        <v>40</v>
      </c>
      <c r="J82" s="2" t="s">
        <v>41</v>
      </c>
      <c r="K82" s="2" t="s">
        <v>42</v>
      </c>
      <c r="L82" s="2">
        <v>1</v>
      </c>
      <c r="M82" s="2" t="s">
        <v>43</v>
      </c>
      <c r="N82" s="2" t="s">
        <v>94</v>
      </c>
      <c r="O82" s="2" t="s">
        <v>451</v>
      </c>
      <c r="P82" s="2" t="s">
        <v>46</v>
      </c>
      <c r="Q82" s="2" t="s">
        <v>452</v>
      </c>
      <c r="R82" s="2">
        <v>0</v>
      </c>
      <c r="S82" s="2" t="s">
        <v>259</v>
      </c>
      <c r="T82" s="2" t="s">
        <v>260</v>
      </c>
      <c r="U82" s="2" t="s">
        <v>36</v>
      </c>
      <c r="V82" s="2" t="s">
        <v>51</v>
      </c>
      <c r="W82" s="2" t="s">
        <v>255</v>
      </c>
      <c r="X82" s="2" t="s">
        <v>52</v>
      </c>
      <c r="Y82" s="2" t="s">
        <v>261</v>
      </c>
      <c r="Z82" s="2" t="s">
        <v>453</v>
      </c>
      <c r="AA82" s="2">
        <f>AB82+AC82</f>
        <v>261</v>
      </c>
      <c r="AB82" s="2">
        <v>110</v>
      </c>
      <c r="AC82" s="2">
        <v>151</v>
      </c>
      <c r="AD82" s="2">
        <v>57.85</v>
      </c>
      <c r="AE82" s="2" t="s">
        <v>55</v>
      </c>
      <c r="AF82" s="2">
        <v>1</v>
      </c>
      <c r="AG82" s="2">
        <v>133.68139189999999</v>
      </c>
      <c r="AH82" s="2" t="s">
        <v>46</v>
      </c>
      <c r="AI82" s="2" t="s">
        <v>69</v>
      </c>
      <c r="AJ82" s="1" t="str">
        <f t="shared" si="12"/>
        <v>NC_000011.9:g.32907093C&gt;T</v>
      </c>
      <c r="AK82" s="2" t="str">
        <f t="shared" si="13"/>
        <v>c.1478C&gt;T</v>
      </c>
      <c r="AL82" s="1" t="s">
        <v>46</v>
      </c>
      <c r="AM82" s="1" t="s">
        <v>46</v>
      </c>
      <c r="AN82" s="1" t="s">
        <v>46</v>
      </c>
      <c r="AO82" s="1" t="s">
        <v>46</v>
      </c>
      <c r="AP82" s="1" t="s">
        <v>46</v>
      </c>
      <c r="AQ82" s="1" t="s">
        <v>46</v>
      </c>
      <c r="AR82" s="1" t="s">
        <v>46</v>
      </c>
      <c r="AS82" s="2" t="s">
        <v>704</v>
      </c>
      <c r="AT82" s="2" t="s">
        <v>662</v>
      </c>
      <c r="AU82" s="2" t="s">
        <v>720</v>
      </c>
      <c r="AV82" s="2" t="s">
        <v>710</v>
      </c>
    </row>
    <row r="83" spans="1:48" x14ac:dyDescent="0.25">
      <c r="A83" s="2">
        <v>13</v>
      </c>
      <c r="B83" s="2">
        <v>32937324</v>
      </c>
      <c r="C83" s="2">
        <v>32937324</v>
      </c>
      <c r="D83" s="2" t="s">
        <v>57</v>
      </c>
      <c r="E83" s="2" t="s">
        <v>79</v>
      </c>
      <c r="F83" s="2" t="s">
        <v>93</v>
      </c>
      <c r="G83" s="2" t="s">
        <v>255</v>
      </c>
      <c r="H83" s="2" t="s">
        <v>256</v>
      </c>
      <c r="I83" s="2" t="s">
        <v>40</v>
      </c>
      <c r="J83" s="2" t="s">
        <v>41</v>
      </c>
      <c r="K83" s="2" t="s">
        <v>42</v>
      </c>
      <c r="L83" s="2">
        <v>1</v>
      </c>
      <c r="M83" s="2" t="s">
        <v>43</v>
      </c>
      <c r="N83" s="2" t="s">
        <v>94</v>
      </c>
      <c r="O83" s="2" t="s">
        <v>457</v>
      </c>
      <c r="P83" s="2" t="s">
        <v>46</v>
      </c>
      <c r="Q83" s="2" t="s">
        <v>458</v>
      </c>
      <c r="R83" s="2">
        <v>0.872</v>
      </c>
      <c r="S83" s="2" t="s">
        <v>299</v>
      </c>
      <c r="T83" s="2" t="s">
        <v>260</v>
      </c>
      <c r="U83" s="2" t="s">
        <v>36</v>
      </c>
      <c r="V83" s="2" t="s">
        <v>51</v>
      </c>
      <c r="W83" s="2" t="s">
        <v>255</v>
      </c>
      <c r="X83" s="2" t="s">
        <v>52</v>
      </c>
      <c r="Y83" s="2" t="s">
        <v>261</v>
      </c>
      <c r="Z83" s="2" t="s">
        <v>459</v>
      </c>
      <c r="AA83" s="2">
        <v>88</v>
      </c>
      <c r="AB83" s="2">
        <v>35</v>
      </c>
      <c r="AC83" s="2">
        <v>53</v>
      </c>
      <c r="AD83" s="2">
        <v>60.23</v>
      </c>
      <c r="AE83" s="2" t="s">
        <v>55</v>
      </c>
      <c r="AF83" s="2">
        <v>1</v>
      </c>
      <c r="AG83" s="2">
        <v>47.653620340000003</v>
      </c>
      <c r="AH83" s="2" t="s">
        <v>46</v>
      </c>
      <c r="AI83" s="2" t="s">
        <v>56</v>
      </c>
      <c r="AJ83" s="1" t="str">
        <f t="shared" si="12"/>
        <v>NC_000011.9:g.32937324C&gt;T</v>
      </c>
      <c r="AK83" s="2" t="str">
        <f t="shared" si="13"/>
        <v>c.7985C&gt;T</v>
      </c>
      <c r="AL83" s="1" t="s">
        <v>46</v>
      </c>
      <c r="AM83" s="1" t="s">
        <v>46</v>
      </c>
      <c r="AN83" s="1" t="s">
        <v>46</v>
      </c>
      <c r="AO83" s="1" t="s">
        <v>46</v>
      </c>
      <c r="AP83" s="1" t="s">
        <v>46</v>
      </c>
      <c r="AQ83" s="1" t="s">
        <v>46</v>
      </c>
      <c r="AR83" s="1" t="s">
        <v>46</v>
      </c>
      <c r="AS83" s="2" t="s">
        <v>704</v>
      </c>
      <c r="AT83" s="2" t="s">
        <v>662</v>
      </c>
      <c r="AU83" s="2" t="s">
        <v>720</v>
      </c>
      <c r="AV83" s="2" t="s">
        <v>710</v>
      </c>
    </row>
    <row r="84" spans="1:48" x14ac:dyDescent="0.25">
      <c r="A84" s="2">
        <v>13</v>
      </c>
      <c r="B84" s="2">
        <v>32913683</v>
      </c>
      <c r="C84" s="2">
        <v>32913683</v>
      </c>
      <c r="D84" s="2" t="s">
        <v>57</v>
      </c>
      <c r="E84" s="2" t="s">
        <v>88</v>
      </c>
      <c r="F84" s="2" t="s">
        <v>93</v>
      </c>
      <c r="G84" s="2" t="s">
        <v>255</v>
      </c>
      <c r="H84" s="2" t="s">
        <v>256</v>
      </c>
      <c r="I84" s="2" t="s">
        <v>40</v>
      </c>
      <c r="J84" s="2" t="s">
        <v>41</v>
      </c>
      <c r="K84" s="2" t="s">
        <v>42</v>
      </c>
      <c r="L84" s="2">
        <v>1</v>
      </c>
      <c r="M84" s="2" t="s">
        <v>43</v>
      </c>
      <c r="N84" s="2" t="s">
        <v>94</v>
      </c>
      <c r="O84" s="2" t="s">
        <v>477</v>
      </c>
      <c r="P84" s="2" t="s">
        <v>46</v>
      </c>
      <c r="Q84" s="2" t="s">
        <v>478</v>
      </c>
      <c r="R84" s="2">
        <v>3.0000000000000001E-3</v>
      </c>
      <c r="S84" s="2" t="s">
        <v>259</v>
      </c>
      <c r="T84" s="2" t="s">
        <v>260</v>
      </c>
      <c r="U84" s="2" t="s">
        <v>36</v>
      </c>
      <c r="V84" s="2" t="s">
        <v>51</v>
      </c>
      <c r="W84" s="2" t="s">
        <v>255</v>
      </c>
      <c r="X84" s="2" t="s">
        <v>52</v>
      </c>
      <c r="Y84" s="2" t="s">
        <v>261</v>
      </c>
      <c r="Z84" s="2" t="s">
        <v>479</v>
      </c>
      <c r="AA84" s="2">
        <v>137</v>
      </c>
      <c r="AB84" s="2">
        <v>44</v>
      </c>
      <c r="AC84" s="2">
        <v>93</v>
      </c>
      <c r="AD84" s="2">
        <v>67.88</v>
      </c>
      <c r="AE84" s="2" t="s">
        <v>55</v>
      </c>
      <c r="AF84" s="2">
        <v>1</v>
      </c>
      <c r="AG84" s="2">
        <v>88.159199529999995</v>
      </c>
      <c r="AH84" s="4">
        <v>8.2900000000000002E-6</v>
      </c>
      <c r="AI84" s="2" t="s">
        <v>56</v>
      </c>
      <c r="AJ84" s="1" t="str">
        <f t="shared" si="12"/>
        <v>NC_000011.9:g.32913683C&gt;A</v>
      </c>
      <c r="AK84" s="2" t="str">
        <f t="shared" si="13"/>
        <v>c.5191C&gt;A</v>
      </c>
      <c r="AL84" s="1" t="s">
        <v>46</v>
      </c>
      <c r="AM84" s="1" t="s">
        <v>46</v>
      </c>
      <c r="AN84" s="1" t="s">
        <v>46</v>
      </c>
      <c r="AO84" s="1" t="s">
        <v>46</v>
      </c>
      <c r="AP84" s="1" t="s">
        <v>46</v>
      </c>
      <c r="AQ84" s="1" t="s">
        <v>46</v>
      </c>
      <c r="AR84" s="1" t="s">
        <v>46</v>
      </c>
      <c r="AS84" s="2" t="s">
        <v>698</v>
      </c>
      <c r="AT84" s="2" t="s">
        <v>662</v>
      </c>
      <c r="AU84" s="2" t="s">
        <v>720</v>
      </c>
      <c r="AV84" s="2" t="s">
        <v>710</v>
      </c>
    </row>
    <row r="85" spans="1:48" x14ac:dyDescent="0.25">
      <c r="A85" s="2">
        <v>13</v>
      </c>
      <c r="B85" s="2">
        <v>32915253</v>
      </c>
      <c r="C85" s="2">
        <v>32915253</v>
      </c>
      <c r="D85" s="2" t="s">
        <v>79</v>
      </c>
      <c r="E85" s="2" t="s">
        <v>88</v>
      </c>
      <c r="F85" s="2" t="s">
        <v>93</v>
      </c>
      <c r="G85" s="2" t="s">
        <v>255</v>
      </c>
      <c r="H85" s="2" t="s">
        <v>256</v>
      </c>
      <c r="I85" s="2" t="s">
        <v>40</v>
      </c>
      <c r="J85" s="2" t="s">
        <v>41</v>
      </c>
      <c r="K85" s="2" t="s">
        <v>42</v>
      </c>
      <c r="L85" s="2">
        <v>1</v>
      </c>
      <c r="M85" s="2" t="s">
        <v>43</v>
      </c>
      <c r="N85" s="2" t="s">
        <v>94</v>
      </c>
      <c r="O85" s="2" t="s">
        <v>480</v>
      </c>
      <c r="P85" s="2" t="s">
        <v>46</v>
      </c>
      <c r="Q85" s="2" t="s">
        <v>481</v>
      </c>
      <c r="R85" s="2">
        <v>0.157</v>
      </c>
      <c r="S85" s="2" t="s">
        <v>259</v>
      </c>
      <c r="T85" s="2" t="s">
        <v>260</v>
      </c>
      <c r="U85" s="2" t="s">
        <v>36</v>
      </c>
      <c r="V85" s="2" t="s">
        <v>51</v>
      </c>
      <c r="W85" s="2" t="s">
        <v>255</v>
      </c>
      <c r="X85" s="2" t="s">
        <v>52</v>
      </c>
      <c r="Y85" s="2" t="s">
        <v>261</v>
      </c>
      <c r="Z85" s="2" t="s">
        <v>453</v>
      </c>
      <c r="AA85" s="2">
        <f>AB85+AC85</f>
        <v>297</v>
      </c>
      <c r="AB85" s="2">
        <v>79</v>
      </c>
      <c r="AC85" s="2">
        <v>218</v>
      </c>
      <c r="AD85" s="2">
        <v>73.400000000000006</v>
      </c>
      <c r="AE85" s="2" t="s">
        <v>55</v>
      </c>
      <c r="AF85" s="2">
        <v>1</v>
      </c>
      <c r="AG85" s="2">
        <v>215.44378320000001</v>
      </c>
      <c r="AH85" s="2" t="s">
        <v>46</v>
      </c>
      <c r="AI85" s="2" t="s">
        <v>69</v>
      </c>
      <c r="AJ85" s="1" t="str">
        <f t="shared" si="12"/>
        <v>NC_000011.9:g.32915253T&gt;A</v>
      </c>
      <c r="AK85" s="2" t="str">
        <f t="shared" si="13"/>
        <v>c.6761T&gt;A</v>
      </c>
      <c r="AL85" s="1" t="s">
        <v>46</v>
      </c>
      <c r="AM85" s="1" t="s">
        <v>46</v>
      </c>
      <c r="AN85" s="1" t="s">
        <v>46</v>
      </c>
      <c r="AO85" s="1" t="s">
        <v>46</v>
      </c>
      <c r="AP85" s="1" t="s">
        <v>46</v>
      </c>
      <c r="AQ85" s="1" t="s">
        <v>46</v>
      </c>
      <c r="AR85" s="1" t="s">
        <v>46</v>
      </c>
      <c r="AS85" s="2" t="s">
        <v>704</v>
      </c>
      <c r="AT85" s="2" t="s">
        <v>662</v>
      </c>
      <c r="AU85" s="2" t="s">
        <v>720</v>
      </c>
      <c r="AV85" s="2" t="s">
        <v>710</v>
      </c>
    </row>
    <row r="86" spans="1:48" x14ac:dyDescent="0.25">
      <c r="A86" s="2">
        <v>13</v>
      </c>
      <c r="B86" s="2">
        <v>32906502</v>
      </c>
      <c r="C86" s="2">
        <v>32906502</v>
      </c>
      <c r="D86" s="2" t="s">
        <v>88</v>
      </c>
      <c r="E86" s="2" t="s">
        <v>92</v>
      </c>
      <c r="F86" s="2" t="s">
        <v>93</v>
      </c>
      <c r="G86" s="2" t="s">
        <v>255</v>
      </c>
      <c r="H86" s="2" t="s">
        <v>256</v>
      </c>
      <c r="I86" s="2" t="s">
        <v>40</v>
      </c>
      <c r="J86" s="2" t="s">
        <v>41</v>
      </c>
      <c r="K86" s="2" t="s">
        <v>42</v>
      </c>
      <c r="L86" s="2">
        <v>1</v>
      </c>
      <c r="M86" s="2" t="s">
        <v>43</v>
      </c>
      <c r="N86" s="2" t="s">
        <v>94</v>
      </c>
      <c r="O86" s="2" t="s">
        <v>482</v>
      </c>
      <c r="P86" s="2" t="s">
        <v>46</v>
      </c>
      <c r="Q86" s="2" t="s">
        <v>483</v>
      </c>
      <c r="R86" s="2">
        <v>5.0000000000000001E-3</v>
      </c>
      <c r="S86" s="2" t="s">
        <v>259</v>
      </c>
      <c r="T86" s="2" t="s">
        <v>260</v>
      </c>
      <c r="U86" s="2" t="s">
        <v>36</v>
      </c>
      <c r="V86" s="2" t="s">
        <v>51</v>
      </c>
      <c r="W86" s="2" t="s">
        <v>255</v>
      </c>
      <c r="X86" s="2" t="s">
        <v>52</v>
      </c>
      <c r="Y86" s="2" t="s">
        <v>261</v>
      </c>
      <c r="Z86" s="2" t="s">
        <v>484</v>
      </c>
      <c r="AA86" s="2">
        <v>139</v>
      </c>
      <c r="AB86" s="2">
        <v>36</v>
      </c>
      <c r="AC86" s="2">
        <v>103</v>
      </c>
      <c r="AD86" s="2">
        <v>74.099999999999994</v>
      </c>
      <c r="AE86" s="2" t="s">
        <v>55</v>
      </c>
      <c r="AF86" s="2">
        <v>1</v>
      </c>
      <c r="AG86" s="2">
        <v>102.3589326</v>
      </c>
      <c r="AH86" s="4">
        <v>3.2809999999999999E-5</v>
      </c>
      <c r="AI86" s="2" t="s">
        <v>56</v>
      </c>
      <c r="AJ86" s="1" t="str">
        <f t="shared" si="12"/>
        <v>NC_000011.9:g.32906502A&gt;G</v>
      </c>
      <c r="AK86" s="2" t="str">
        <f t="shared" si="13"/>
        <v>c.887A&gt;G</v>
      </c>
      <c r="AL86" s="1" t="s">
        <v>46</v>
      </c>
      <c r="AM86" s="1" t="s">
        <v>46</v>
      </c>
      <c r="AN86" s="1" t="s">
        <v>46</v>
      </c>
      <c r="AO86" s="1" t="s">
        <v>46</v>
      </c>
      <c r="AP86" s="1" t="s">
        <v>46</v>
      </c>
      <c r="AQ86" s="1" t="s">
        <v>46</v>
      </c>
      <c r="AR86" s="1" t="s">
        <v>46</v>
      </c>
      <c r="AS86" s="2" t="s">
        <v>699</v>
      </c>
      <c r="AT86" s="2" t="s">
        <v>662</v>
      </c>
      <c r="AU86" s="2" t="s">
        <v>720</v>
      </c>
      <c r="AV86" s="2" t="s">
        <v>710</v>
      </c>
    </row>
    <row r="87" spans="1:48" x14ac:dyDescent="0.25">
      <c r="A87" s="2">
        <v>13</v>
      </c>
      <c r="B87" s="2">
        <v>32906759</v>
      </c>
      <c r="C87" s="2">
        <v>32906759</v>
      </c>
      <c r="D87" s="2" t="s">
        <v>88</v>
      </c>
      <c r="E87" s="2" t="s">
        <v>57</v>
      </c>
      <c r="F87" s="2" t="s">
        <v>93</v>
      </c>
      <c r="G87" s="2" t="s">
        <v>255</v>
      </c>
      <c r="H87" s="2" t="s">
        <v>256</v>
      </c>
      <c r="I87" s="2" t="s">
        <v>40</v>
      </c>
      <c r="J87" s="2" t="s">
        <v>41</v>
      </c>
      <c r="K87" s="2" t="s">
        <v>42</v>
      </c>
      <c r="L87" s="2">
        <v>1</v>
      </c>
      <c r="M87" s="2" t="s">
        <v>43</v>
      </c>
      <c r="N87" s="2" t="s">
        <v>94</v>
      </c>
      <c r="O87" s="2" t="s">
        <v>494</v>
      </c>
      <c r="P87" s="2" t="s">
        <v>46</v>
      </c>
      <c r="Q87" s="2" t="s">
        <v>495</v>
      </c>
      <c r="R87" s="2">
        <v>0</v>
      </c>
      <c r="S87" s="2" t="s">
        <v>259</v>
      </c>
      <c r="T87" s="2" t="s">
        <v>260</v>
      </c>
      <c r="U87" s="2" t="s">
        <v>36</v>
      </c>
      <c r="V87" s="2" t="s">
        <v>51</v>
      </c>
      <c r="W87" s="2" t="s">
        <v>255</v>
      </c>
      <c r="X87" s="2" t="s">
        <v>52</v>
      </c>
      <c r="Y87" s="2" t="s">
        <v>261</v>
      </c>
      <c r="Z87" s="2" t="s">
        <v>496</v>
      </c>
      <c r="AA87" s="2">
        <f>AB87+AC87</f>
        <v>112</v>
      </c>
      <c r="AB87" s="2">
        <v>17</v>
      </c>
      <c r="AC87" s="2">
        <v>95</v>
      </c>
      <c r="AD87" s="2">
        <v>84.82</v>
      </c>
      <c r="AE87" s="2" t="s">
        <v>55</v>
      </c>
      <c r="AF87" s="2">
        <v>1</v>
      </c>
      <c r="AG87" s="2">
        <v>103.8600311</v>
      </c>
      <c r="AH87" s="4">
        <v>8.1799999999999996E-6</v>
      </c>
      <c r="AI87" s="2" t="s">
        <v>69</v>
      </c>
      <c r="AJ87" s="1" t="str">
        <f t="shared" si="12"/>
        <v>NC_000011.9:g.32906759A&gt;C</v>
      </c>
      <c r="AK87" s="2" t="str">
        <f t="shared" si="13"/>
        <v>c.1144A&gt;C</v>
      </c>
      <c r="AL87" s="1" t="s">
        <v>46</v>
      </c>
      <c r="AM87" s="1" t="s">
        <v>46</v>
      </c>
      <c r="AN87" s="1" t="s">
        <v>46</v>
      </c>
      <c r="AO87" s="1" t="s">
        <v>46</v>
      </c>
      <c r="AP87" s="1" t="s">
        <v>46</v>
      </c>
      <c r="AQ87" s="1" t="s">
        <v>46</v>
      </c>
      <c r="AR87" s="1" t="s">
        <v>46</v>
      </c>
      <c r="AS87" s="2" t="s">
        <v>701</v>
      </c>
      <c r="AT87" s="2" t="s">
        <v>662</v>
      </c>
      <c r="AU87" s="2" t="s">
        <v>720</v>
      </c>
      <c r="AV87" s="2" t="s">
        <v>710</v>
      </c>
    </row>
    <row r="88" spans="1:48" x14ac:dyDescent="0.25">
      <c r="A88" s="2">
        <v>13</v>
      </c>
      <c r="B88" s="2">
        <v>32912253</v>
      </c>
      <c r="C88" s="2">
        <v>32912253</v>
      </c>
      <c r="D88" s="2" t="s">
        <v>88</v>
      </c>
      <c r="E88" s="2" t="s">
        <v>92</v>
      </c>
      <c r="F88" s="2" t="s">
        <v>93</v>
      </c>
      <c r="G88" s="2" t="s">
        <v>255</v>
      </c>
      <c r="H88" s="2" t="s">
        <v>256</v>
      </c>
      <c r="I88" s="2" t="s">
        <v>40</v>
      </c>
      <c r="J88" s="2" t="s">
        <v>41</v>
      </c>
      <c r="K88" s="2" t="s">
        <v>42</v>
      </c>
      <c r="L88" s="2">
        <v>1</v>
      </c>
      <c r="M88" s="2" t="s">
        <v>43</v>
      </c>
      <c r="N88" s="2" t="s">
        <v>94</v>
      </c>
      <c r="O88" s="2" t="s">
        <v>360</v>
      </c>
      <c r="P88" s="2" t="s">
        <v>46</v>
      </c>
      <c r="Q88" s="2" t="s">
        <v>361</v>
      </c>
      <c r="R88" s="2">
        <v>0.01</v>
      </c>
      <c r="S88" s="2" t="s">
        <v>259</v>
      </c>
      <c r="T88" s="2" t="s">
        <v>260</v>
      </c>
      <c r="U88" s="2" t="s">
        <v>36</v>
      </c>
      <c r="V88" s="2" t="s">
        <v>51</v>
      </c>
      <c r="W88" s="2" t="s">
        <v>255</v>
      </c>
      <c r="X88" s="2" t="s">
        <v>52</v>
      </c>
      <c r="Y88" s="2" t="s">
        <v>261</v>
      </c>
      <c r="Z88" s="2" t="s">
        <v>362</v>
      </c>
      <c r="AA88" s="2">
        <v>156</v>
      </c>
      <c r="AB88" s="2">
        <v>132</v>
      </c>
      <c r="AC88" s="2">
        <v>24</v>
      </c>
      <c r="AD88" s="2">
        <v>15.38</v>
      </c>
      <c r="AE88" s="2" t="s">
        <v>55</v>
      </c>
      <c r="AF88" s="2">
        <v>0.99999989499999997</v>
      </c>
      <c r="AG88" s="2">
        <v>16.068840569999999</v>
      </c>
      <c r="AH88" s="2" t="s">
        <v>46</v>
      </c>
      <c r="AI88" s="2" t="s">
        <v>56</v>
      </c>
      <c r="AJ88" s="1" t="str">
        <f t="shared" si="12"/>
        <v>NC_000011.9:g.32912253A&gt;G</v>
      </c>
      <c r="AK88" s="2" t="str">
        <f t="shared" si="13"/>
        <v>c.3761A&gt;G</v>
      </c>
      <c r="AL88" s="1" t="s">
        <v>46</v>
      </c>
      <c r="AM88" s="1" t="s">
        <v>46</v>
      </c>
      <c r="AN88" s="1" t="s">
        <v>46</v>
      </c>
      <c r="AO88" s="1" t="s">
        <v>46</v>
      </c>
      <c r="AP88" s="1" t="s">
        <v>46</v>
      </c>
      <c r="AQ88" s="1" t="s">
        <v>46</v>
      </c>
      <c r="AR88" s="1" t="s">
        <v>46</v>
      </c>
      <c r="AS88" s="2" t="s">
        <v>694</v>
      </c>
      <c r="AT88" s="2" t="s">
        <v>662</v>
      </c>
      <c r="AU88" s="2" t="s">
        <v>685</v>
      </c>
      <c r="AV88" s="2" t="s">
        <v>710</v>
      </c>
    </row>
    <row r="89" spans="1:48" x14ac:dyDescent="0.25">
      <c r="A89" s="2">
        <v>13</v>
      </c>
      <c r="B89" s="2">
        <v>32913603</v>
      </c>
      <c r="C89" s="2">
        <v>32913603</v>
      </c>
      <c r="D89" s="2" t="s">
        <v>92</v>
      </c>
      <c r="E89" s="2" t="s">
        <v>57</v>
      </c>
      <c r="F89" s="2" t="s">
        <v>93</v>
      </c>
      <c r="G89" s="2" t="s">
        <v>255</v>
      </c>
      <c r="H89" s="2" t="s">
        <v>256</v>
      </c>
      <c r="I89" s="2" t="s">
        <v>40</v>
      </c>
      <c r="J89" s="2" t="s">
        <v>41</v>
      </c>
      <c r="K89" s="2" t="s">
        <v>42</v>
      </c>
      <c r="L89" s="2">
        <v>1</v>
      </c>
      <c r="M89" s="2" t="s">
        <v>43</v>
      </c>
      <c r="N89" s="2" t="s">
        <v>94</v>
      </c>
      <c r="O89" s="2" t="s">
        <v>363</v>
      </c>
      <c r="P89" s="2" t="s">
        <v>46</v>
      </c>
      <c r="Q89" s="2" t="s">
        <v>364</v>
      </c>
      <c r="R89" s="2">
        <v>0</v>
      </c>
      <c r="S89" s="2" t="s">
        <v>259</v>
      </c>
      <c r="T89" s="2" t="s">
        <v>260</v>
      </c>
      <c r="U89" s="2" t="s">
        <v>36</v>
      </c>
      <c r="V89" s="2" t="s">
        <v>51</v>
      </c>
      <c r="W89" s="2" t="s">
        <v>255</v>
      </c>
      <c r="X89" s="2" t="s">
        <v>52</v>
      </c>
      <c r="Y89" s="2" t="s">
        <v>261</v>
      </c>
      <c r="Z89" s="2" t="s">
        <v>365</v>
      </c>
      <c r="AA89" s="2">
        <v>94</v>
      </c>
      <c r="AB89" s="2">
        <v>79</v>
      </c>
      <c r="AC89" s="2">
        <v>15</v>
      </c>
      <c r="AD89" s="2">
        <v>15.96</v>
      </c>
      <c r="AE89" s="2" t="s">
        <v>55</v>
      </c>
      <c r="AF89" s="2">
        <v>0.99995906899999998</v>
      </c>
      <c r="AG89" s="2">
        <v>10.10358241</v>
      </c>
      <c r="AH89" s="2" t="s">
        <v>46</v>
      </c>
      <c r="AI89" s="2" t="s">
        <v>56</v>
      </c>
      <c r="AJ89" s="1" t="str">
        <f t="shared" si="12"/>
        <v>NC_000011.9:g.32913603G&gt;C</v>
      </c>
      <c r="AK89" s="2" t="str">
        <f t="shared" si="13"/>
        <v>c.5111G&gt;C</v>
      </c>
      <c r="AL89" s="1" t="s">
        <v>46</v>
      </c>
      <c r="AM89" s="1" t="s">
        <v>46</v>
      </c>
      <c r="AN89" s="1" t="s">
        <v>46</v>
      </c>
      <c r="AO89" s="1" t="s">
        <v>46</v>
      </c>
      <c r="AP89" s="1" t="s">
        <v>46</v>
      </c>
      <c r="AQ89" s="1" t="s">
        <v>46</v>
      </c>
      <c r="AR89" s="1" t="s">
        <v>46</v>
      </c>
      <c r="AS89" s="2" t="s">
        <v>694</v>
      </c>
      <c r="AT89" s="2" t="s">
        <v>662</v>
      </c>
      <c r="AU89" s="2" t="s">
        <v>685</v>
      </c>
      <c r="AV89" s="2" t="s">
        <v>710</v>
      </c>
    </row>
    <row r="90" spans="1:48" x14ac:dyDescent="0.25">
      <c r="A90" s="2">
        <v>13</v>
      </c>
      <c r="B90" s="2">
        <v>32912109</v>
      </c>
      <c r="C90" s="2">
        <v>32912109</v>
      </c>
      <c r="D90" s="2" t="s">
        <v>92</v>
      </c>
      <c r="E90" s="2" t="s">
        <v>88</v>
      </c>
      <c r="F90" s="2" t="s">
        <v>93</v>
      </c>
      <c r="G90" s="2" t="s">
        <v>255</v>
      </c>
      <c r="H90" s="2" t="s">
        <v>256</v>
      </c>
      <c r="I90" s="2" t="s">
        <v>40</v>
      </c>
      <c r="J90" s="2" t="s">
        <v>41</v>
      </c>
      <c r="K90" s="2" t="s">
        <v>42</v>
      </c>
      <c r="L90" s="2">
        <v>1</v>
      </c>
      <c r="M90" s="2" t="s">
        <v>43</v>
      </c>
      <c r="N90" s="2" t="s">
        <v>94</v>
      </c>
      <c r="O90" s="2" t="s">
        <v>366</v>
      </c>
      <c r="P90" s="2" t="s">
        <v>46</v>
      </c>
      <c r="Q90" s="2" t="s">
        <v>367</v>
      </c>
      <c r="R90" s="2">
        <v>0</v>
      </c>
      <c r="S90" s="2" t="s">
        <v>259</v>
      </c>
      <c r="T90" s="2" t="s">
        <v>260</v>
      </c>
      <c r="U90" s="2" t="s">
        <v>36</v>
      </c>
      <c r="V90" s="2" t="s">
        <v>51</v>
      </c>
      <c r="W90" s="2" t="s">
        <v>255</v>
      </c>
      <c r="X90" s="2" t="s">
        <v>52</v>
      </c>
      <c r="Y90" s="2" t="s">
        <v>261</v>
      </c>
      <c r="Z90" s="2" t="s">
        <v>368</v>
      </c>
      <c r="AA90" s="2">
        <v>250</v>
      </c>
      <c r="AB90" s="2">
        <v>209</v>
      </c>
      <c r="AC90" s="2">
        <v>41</v>
      </c>
      <c r="AD90" s="2">
        <v>16.399999999999999</v>
      </c>
      <c r="AE90" s="2" t="s">
        <v>55</v>
      </c>
      <c r="AF90" s="2">
        <v>1</v>
      </c>
      <c r="AG90" s="2">
        <v>27.740048030000001</v>
      </c>
      <c r="AH90" s="2" t="s">
        <v>46</v>
      </c>
      <c r="AI90" s="2" t="s">
        <v>56</v>
      </c>
      <c r="AJ90" s="1" t="str">
        <f t="shared" si="12"/>
        <v>NC_000011.9:g.32912109G&gt;A</v>
      </c>
      <c r="AK90" s="2" t="str">
        <f t="shared" si="13"/>
        <v>c.3617G&gt;A</v>
      </c>
      <c r="AL90" s="1" t="s">
        <v>46</v>
      </c>
      <c r="AM90" s="1" t="s">
        <v>46</v>
      </c>
      <c r="AN90" s="1" t="s">
        <v>46</v>
      </c>
      <c r="AO90" s="1" t="s">
        <v>46</v>
      </c>
      <c r="AP90" s="1" t="s">
        <v>46</v>
      </c>
      <c r="AQ90" s="1" t="s">
        <v>46</v>
      </c>
      <c r="AR90" s="1" t="s">
        <v>46</v>
      </c>
      <c r="AS90" s="2" t="s">
        <v>694</v>
      </c>
      <c r="AT90" s="2" t="s">
        <v>662</v>
      </c>
      <c r="AU90" s="2" t="s">
        <v>685</v>
      </c>
      <c r="AV90" s="2" t="s">
        <v>710</v>
      </c>
    </row>
    <row r="91" spans="1:48" x14ac:dyDescent="0.25">
      <c r="A91" s="2">
        <v>13</v>
      </c>
      <c r="B91" s="2">
        <v>32915321</v>
      </c>
      <c r="C91" s="2">
        <v>32915321</v>
      </c>
      <c r="D91" s="2" t="s">
        <v>57</v>
      </c>
      <c r="E91" s="2" t="s">
        <v>92</v>
      </c>
      <c r="F91" s="2" t="s">
        <v>93</v>
      </c>
      <c r="G91" s="2" t="s">
        <v>255</v>
      </c>
      <c r="H91" s="2" t="s">
        <v>256</v>
      </c>
      <c r="I91" s="2" t="s">
        <v>40</v>
      </c>
      <c r="J91" s="2" t="s">
        <v>41</v>
      </c>
      <c r="K91" s="2" t="s">
        <v>42</v>
      </c>
      <c r="L91" s="2">
        <v>1</v>
      </c>
      <c r="M91" s="2" t="s">
        <v>43</v>
      </c>
      <c r="N91" s="2" t="s">
        <v>94</v>
      </c>
      <c r="O91" s="2" t="s">
        <v>378</v>
      </c>
      <c r="P91" s="2" t="s">
        <v>46</v>
      </c>
      <c r="Q91" s="2" t="s">
        <v>379</v>
      </c>
      <c r="R91" s="2">
        <v>0</v>
      </c>
      <c r="S91" s="2" t="s">
        <v>259</v>
      </c>
      <c r="T91" s="2" t="s">
        <v>260</v>
      </c>
      <c r="U91" s="2" t="s">
        <v>36</v>
      </c>
      <c r="V91" s="2" t="s">
        <v>51</v>
      </c>
      <c r="W91" s="2" t="s">
        <v>255</v>
      </c>
      <c r="X91" s="2" t="s">
        <v>52</v>
      </c>
      <c r="Y91" s="2" t="s">
        <v>261</v>
      </c>
      <c r="Z91" s="2" t="s">
        <v>380</v>
      </c>
      <c r="AA91" s="2">
        <f>AB91+AC91</f>
        <v>174</v>
      </c>
      <c r="AB91" s="2">
        <v>127</v>
      </c>
      <c r="AC91" s="2">
        <v>47</v>
      </c>
      <c r="AD91" s="2">
        <v>27.01</v>
      </c>
      <c r="AE91" s="2" t="s">
        <v>55</v>
      </c>
      <c r="AF91" s="2">
        <v>1</v>
      </c>
      <c r="AG91" s="2">
        <v>34.513652749999999</v>
      </c>
      <c r="AH91" s="2" t="s">
        <v>46</v>
      </c>
      <c r="AI91" s="2" t="s">
        <v>69</v>
      </c>
      <c r="AJ91" s="1" t="str">
        <f t="shared" si="12"/>
        <v>NC_000011.9:g.32915321C&gt;G</v>
      </c>
      <c r="AK91" s="2" t="str">
        <f t="shared" si="13"/>
        <v>c.6829C&gt;G</v>
      </c>
      <c r="AL91" s="1" t="s">
        <v>46</v>
      </c>
      <c r="AM91" s="1" t="s">
        <v>46</v>
      </c>
      <c r="AN91" s="1" t="s">
        <v>46</v>
      </c>
      <c r="AO91" s="1" t="s">
        <v>46</v>
      </c>
      <c r="AP91" s="1" t="s">
        <v>46</v>
      </c>
      <c r="AQ91" s="1" t="s">
        <v>46</v>
      </c>
      <c r="AR91" s="1" t="s">
        <v>46</v>
      </c>
      <c r="AS91" s="2" t="s">
        <v>694</v>
      </c>
      <c r="AT91" s="2" t="s">
        <v>662</v>
      </c>
      <c r="AU91" s="2" t="s">
        <v>685</v>
      </c>
      <c r="AV91" s="2" t="s">
        <v>710</v>
      </c>
    </row>
    <row r="92" spans="1:48" x14ac:dyDescent="0.25">
      <c r="A92" s="2">
        <v>13</v>
      </c>
      <c r="B92" s="2">
        <v>32937471</v>
      </c>
      <c r="C92" s="2">
        <v>32937471</v>
      </c>
      <c r="D92" s="2" t="s">
        <v>57</v>
      </c>
      <c r="E92" s="2" t="s">
        <v>79</v>
      </c>
      <c r="F92" s="2" t="s">
        <v>93</v>
      </c>
      <c r="G92" s="2" t="s">
        <v>255</v>
      </c>
      <c r="H92" s="2" t="s">
        <v>256</v>
      </c>
      <c r="I92" s="2" t="s">
        <v>40</v>
      </c>
      <c r="J92" s="2" t="s">
        <v>41</v>
      </c>
      <c r="K92" s="2" t="s">
        <v>42</v>
      </c>
      <c r="L92" s="2">
        <v>1</v>
      </c>
      <c r="M92" s="2" t="s">
        <v>43</v>
      </c>
      <c r="N92" s="2" t="s">
        <v>94</v>
      </c>
      <c r="O92" s="2" t="s">
        <v>381</v>
      </c>
      <c r="P92" s="2" t="s">
        <v>46</v>
      </c>
      <c r="Q92" s="2" t="s">
        <v>382</v>
      </c>
      <c r="R92" s="2">
        <v>0</v>
      </c>
      <c r="S92" s="2" t="s">
        <v>383</v>
      </c>
      <c r="T92" s="2" t="s">
        <v>260</v>
      </c>
      <c r="U92" s="2" t="s">
        <v>36</v>
      </c>
      <c r="V92" s="2" t="s">
        <v>51</v>
      </c>
      <c r="W92" s="2" t="s">
        <v>255</v>
      </c>
      <c r="X92" s="2" t="s">
        <v>52</v>
      </c>
      <c r="Y92" s="2" t="s">
        <v>261</v>
      </c>
      <c r="Z92" s="2" t="s">
        <v>384</v>
      </c>
      <c r="AA92" s="2">
        <v>122</v>
      </c>
      <c r="AB92" s="2">
        <v>87</v>
      </c>
      <c r="AC92" s="2">
        <v>35</v>
      </c>
      <c r="AD92" s="2">
        <v>28.69</v>
      </c>
      <c r="AE92" s="2" t="s">
        <v>55</v>
      </c>
      <c r="AF92" s="2">
        <v>1</v>
      </c>
      <c r="AG92" s="2">
        <v>25.978486199999999</v>
      </c>
      <c r="AH92" s="2" t="s">
        <v>46</v>
      </c>
      <c r="AI92" s="2" t="s">
        <v>56</v>
      </c>
      <c r="AJ92" s="1" t="str">
        <f t="shared" si="12"/>
        <v>NC_000011.9:g.32937471C&gt;T</v>
      </c>
      <c r="AK92" s="2" t="str">
        <f t="shared" si="13"/>
        <v>c.8132C&gt;T</v>
      </c>
      <c r="AL92" s="1" t="s">
        <v>46</v>
      </c>
      <c r="AM92" s="1" t="s">
        <v>46</v>
      </c>
      <c r="AN92" s="1" t="s">
        <v>46</v>
      </c>
      <c r="AO92" s="1" t="s">
        <v>46</v>
      </c>
      <c r="AP92" s="1" t="s">
        <v>46</v>
      </c>
      <c r="AQ92" s="1" t="s">
        <v>46</v>
      </c>
      <c r="AR92" s="1" t="s">
        <v>46</v>
      </c>
      <c r="AS92" s="2" t="s">
        <v>694</v>
      </c>
      <c r="AT92" s="2" t="s">
        <v>662</v>
      </c>
      <c r="AU92" s="2" t="s">
        <v>685</v>
      </c>
      <c r="AV92" s="2" t="s">
        <v>710</v>
      </c>
    </row>
    <row r="93" spans="1:48" x14ac:dyDescent="0.25">
      <c r="A93" s="2">
        <v>13</v>
      </c>
      <c r="B93" s="2">
        <v>32950913</v>
      </c>
      <c r="C93" s="2">
        <v>32950913</v>
      </c>
      <c r="D93" s="2" t="s">
        <v>57</v>
      </c>
      <c r="E93" s="2" t="s">
        <v>92</v>
      </c>
      <c r="F93" s="2" t="s">
        <v>93</v>
      </c>
      <c r="G93" s="2" t="s">
        <v>255</v>
      </c>
      <c r="H93" s="2" t="s">
        <v>256</v>
      </c>
      <c r="I93" s="2" t="s">
        <v>40</v>
      </c>
      <c r="J93" s="2" t="s">
        <v>41</v>
      </c>
      <c r="K93" s="2" t="s">
        <v>42</v>
      </c>
      <c r="L93" s="2">
        <v>1</v>
      </c>
      <c r="M93" s="2" t="s">
        <v>43</v>
      </c>
      <c r="N93" s="2" t="s">
        <v>94</v>
      </c>
      <c r="O93" s="2" t="s">
        <v>389</v>
      </c>
      <c r="P93" s="2" t="s">
        <v>46</v>
      </c>
      <c r="Q93" s="2" t="s">
        <v>390</v>
      </c>
      <c r="R93" s="2">
        <v>1</v>
      </c>
      <c r="S93" s="2" t="s">
        <v>316</v>
      </c>
      <c r="T93" s="2" t="s">
        <v>260</v>
      </c>
      <c r="U93" s="2" t="s">
        <v>36</v>
      </c>
      <c r="V93" s="2" t="s">
        <v>51</v>
      </c>
      <c r="W93" s="2" t="s">
        <v>255</v>
      </c>
      <c r="X93" s="2" t="s">
        <v>52</v>
      </c>
      <c r="Y93" s="2" t="s">
        <v>261</v>
      </c>
      <c r="Z93" s="2" t="s">
        <v>391</v>
      </c>
      <c r="AA93" s="2">
        <f>AB93+AC93</f>
        <v>98</v>
      </c>
      <c r="AB93" s="2">
        <v>65</v>
      </c>
      <c r="AC93" s="2">
        <v>33</v>
      </c>
      <c r="AD93" s="2">
        <v>33.67</v>
      </c>
      <c r="AE93" s="2" t="s">
        <v>55</v>
      </c>
      <c r="AF93" s="2">
        <v>1</v>
      </c>
      <c r="AG93" s="2">
        <v>25.2526172</v>
      </c>
      <c r="AH93" s="2" t="s">
        <v>46</v>
      </c>
      <c r="AI93" s="2" t="s">
        <v>69</v>
      </c>
      <c r="AJ93" s="1" t="str">
        <f t="shared" si="12"/>
        <v>NC_000011.9:g.32950913C&gt;G</v>
      </c>
      <c r="AK93" s="2" t="str">
        <f t="shared" si="13"/>
        <v>c.8739C&gt;G</v>
      </c>
      <c r="AL93" s="1" t="s">
        <v>46</v>
      </c>
      <c r="AM93" s="1" t="s">
        <v>46</v>
      </c>
      <c r="AN93" s="1" t="s">
        <v>46</v>
      </c>
      <c r="AO93" s="1" t="s">
        <v>46</v>
      </c>
      <c r="AP93" s="1" t="s">
        <v>46</v>
      </c>
      <c r="AQ93" s="1" t="s">
        <v>46</v>
      </c>
      <c r="AR93" s="1" t="s">
        <v>46</v>
      </c>
      <c r="AS93" s="2" t="s">
        <v>700</v>
      </c>
      <c r="AT93" s="2" t="s">
        <v>662</v>
      </c>
      <c r="AU93" s="2" t="s">
        <v>685</v>
      </c>
      <c r="AV93" s="2" t="s">
        <v>710</v>
      </c>
    </row>
    <row r="94" spans="1:48" x14ac:dyDescent="0.25">
      <c r="A94" s="2">
        <v>13</v>
      </c>
      <c r="B94" s="2">
        <v>32953574</v>
      </c>
      <c r="C94" s="2">
        <v>32953574</v>
      </c>
      <c r="D94" s="2" t="s">
        <v>92</v>
      </c>
      <c r="E94" s="2" t="s">
        <v>88</v>
      </c>
      <c r="F94" s="2" t="s">
        <v>93</v>
      </c>
      <c r="G94" s="2" t="s">
        <v>255</v>
      </c>
      <c r="H94" s="2" t="s">
        <v>256</v>
      </c>
      <c r="I94" s="2" t="s">
        <v>40</v>
      </c>
      <c r="J94" s="2" t="s">
        <v>41</v>
      </c>
      <c r="K94" s="2" t="s">
        <v>42</v>
      </c>
      <c r="L94" s="2">
        <v>1</v>
      </c>
      <c r="M94" s="2" t="s">
        <v>43</v>
      </c>
      <c r="N94" s="2" t="s">
        <v>94</v>
      </c>
      <c r="O94" s="2" t="s">
        <v>392</v>
      </c>
      <c r="P94" s="2" t="s">
        <v>46</v>
      </c>
      <c r="Q94" s="2" t="s">
        <v>393</v>
      </c>
      <c r="R94" s="2">
        <v>0</v>
      </c>
      <c r="S94" s="2" t="s">
        <v>316</v>
      </c>
      <c r="T94" s="2" t="s">
        <v>260</v>
      </c>
      <c r="U94" s="2" t="s">
        <v>36</v>
      </c>
      <c r="V94" s="2" t="s">
        <v>51</v>
      </c>
      <c r="W94" s="2" t="s">
        <v>255</v>
      </c>
      <c r="X94" s="2" t="s">
        <v>52</v>
      </c>
      <c r="Y94" s="2" t="s">
        <v>261</v>
      </c>
      <c r="Z94" s="2" t="s">
        <v>394</v>
      </c>
      <c r="AA94" s="2">
        <f>AB94+AC94</f>
        <v>441</v>
      </c>
      <c r="AB94" s="2">
        <v>292</v>
      </c>
      <c r="AC94" s="2">
        <v>149</v>
      </c>
      <c r="AD94" s="2">
        <v>33.79</v>
      </c>
      <c r="AE94" s="2" t="s">
        <v>55</v>
      </c>
      <c r="AF94" s="2">
        <v>1</v>
      </c>
      <c r="AG94" s="2">
        <v>114.096716</v>
      </c>
      <c r="AH94" s="2" t="s">
        <v>46</v>
      </c>
      <c r="AI94" s="2" t="s">
        <v>69</v>
      </c>
      <c r="AJ94" s="1" t="str">
        <f t="shared" si="12"/>
        <v>NC_000011.9:g.32953574G&gt;A</v>
      </c>
      <c r="AK94" s="2" t="str">
        <f t="shared" si="13"/>
        <v>c.8875G&gt;A</v>
      </c>
      <c r="AL94" s="1" t="s">
        <v>46</v>
      </c>
      <c r="AM94" s="1" t="s">
        <v>46</v>
      </c>
      <c r="AN94" s="1" t="s">
        <v>46</v>
      </c>
      <c r="AO94" s="1" t="s">
        <v>46</v>
      </c>
      <c r="AP94" s="1" t="s">
        <v>46</v>
      </c>
      <c r="AQ94" s="1" t="s">
        <v>46</v>
      </c>
      <c r="AR94" s="1" t="s">
        <v>46</v>
      </c>
      <c r="AS94" s="2" t="s">
        <v>700</v>
      </c>
      <c r="AT94" s="2" t="s">
        <v>662</v>
      </c>
      <c r="AU94" s="2" t="s">
        <v>685</v>
      </c>
      <c r="AV94" s="2" t="s">
        <v>710</v>
      </c>
    </row>
    <row r="95" spans="1:48" x14ac:dyDescent="0.25">
      <c r="A95" s="2">
        <v>13</v>
      </c>
      <c r="B95" s="2">
        <v>32936775</v>
      </c>
      <c r="C95" s="2">
        <v>32936775</v>
      </c>
      <c r="D95" s="2" t="s">
        <v>92</v>
      </c>
      <c r="E95" s="2" t="s">
        <v>88</v>
      </c>
      <c r="F95" s="2" t="s">
        <v>93</v>
      </c>
      <c r="G95" s="2" t="s">
        <v>255</v>
      </c>
      <c r="H95" s="2" t="s">
        <v>256</v>
      </c>
      <c r="I95" s="2" t="s">
        <v>40</v>
      </c>
      <c r="J95" s="2" t="s">
        <v>41</v>
      </c>
      <c r="K95" s="2" t="s">
        <v>42</v>
      </c>
      <c r="L95" s="2">
        <v>1</v>
      </c>
      <c r="M95" s="2" t="s">
        <v>43</v>
      </c>
      <c r="N95" s="2" t="s">
        <v>94</v>
      </c>
      <c r="O95" s="2" t="s">
        <v>395</v>
      </c>
      <c r="P95" s="2" t="s">
        <v>46</v>
      </c>
      <c r="Q95" s="2" t="s">
        <v>396</v>
      </c>
      <c r="R95" s="2">
        <v>0.83399999999999996</v>
      </c>
      <c r="S95" s="2" t="s">
        <v>299</v>
      </c>
      <c r="T95" s="2" t="s">
        <v>260</v>
      </c>
      <c r="U95" s="2" t="s">
        <v>36</v>
      </c>
      <c r="V95" s="2" t="s">
        <v>51</v>
      </c>
      <c r="W95" s="2" t="s">
        <v>255</v>
      </c>
      <c r="X95" s="2" t="s">
        <v>52</v>
      </c>
      <c r="Y95" s="2" t="s">
        <v>261</v>
      </c>
      <c r="Z95" s="2" t="s">
        <v>397</v>
      </c>
      <c r="AA95" s="2">
        <v>53</v>
      </c>
      <c r="AB95" s="2">
        <v>35</v>
      </c>
      <c r="AC95" s="2">
        <v>18</v>
      </c>
      <c r="AD95" s="2">
        <v>33.96</v>
      </c>
      <c r="AE95" s="2" t="s">
        <v>55</v>
      </c>
      <c r="AF95" s="2">
        <v>0.99999898200000004</v>
      </c>
      <c r="AG95" s="2">
        <v>13.797947239999999</v>
      </c>
      <c r="AH95" s="2" t="s">
        <v>46</v>
      </c>
      <c r="AI95" s="2" t="s">
        <v>56</v>
      </c>
      <c r="AJ95" s="1" t="str">
        <f t="shared" si="12"/>
        <v>NC_000011.9:g.32936775G&gt;A</v>
      </c>
      <c r="AK95" s="2" t="str">
        <f t="shared" si="13"/>
        <v>c.7921G&gt;A</v>
      </c>
      <c r="AL95" s="1" t="s">
        <v>46</v>
      </c>
      <c r="AM95" s="1" t="s">
        <v>46</v>
      </c>
      <c r="AN95" s="1" t="s">
        <v>46</v>
      </c>
      <c r="AO95" s="1" t="s">
        <v>46</v>
      </c>
      <c r="AP95" s="1" t="s">
        <v>46</v>
      </c>
      <c r="AQ95" s="1" t="s">
        <v>46</v>
      </c>
      <c r="AR95" s="1" t="s">
        <v>46</v>
      </c>
      <c r="AS95" s="2" t="s">
        <v>694</v>
      </c>
      <c r="AT95" s="2" t="s">
        <v>662</v>
      </c>
      <c r="AU95" s="2" t="s">
        <v>685</v>
      </c>
      <c r="AV95" s="2" t="s">
        <v>710</v>
      </c>
    </row>
    <row r="96" spans="1:48" x14ac:dyDescent="0.25">
      <c r="A96" s="2">
        <v>13</v>
      </c>
      <c r="B96" s="2">
        <v>32968960</v>
      </c>
      <c r="C96" s="2">
        <v>32968960</v>
      </c>
      <c r="D96" s="2" t="s">
        <v>79</v>
      </c>
      <c r="E96" s="2" t="s">
        <v>57</v>
      </c>
      <c r="F96" s="2" t="s">
        <v>93</v>
      </c>
      <c r="G96" s="2" t="s">
        <v>255</v>
      </c>
      <c r="H96" s="2" t="s">
        <v>256</v>
      </c>
      <c r="I96" s="2" t="s">
        <v>40</v>
      </c>
      <c r="J96" s="2" t="s">
        <v>41</v>
      </c>
      <c r="K96" s="2" t="s">
        <v>42</v>
      </c>
      <c r="L96" s="2">
        <v>1</v>
      </c>
      <c r="M96" s="2" t="s">
        <v>43</v>
      </c>
      <c r="N96" s="2" t="s">
        <v>94</v>
      </c>
      <c r="O96" s="2" t="s">
        <v>408</v>
      </c>
      <c r="P96" s="2" t="s">
        <v>46</v>
      </c>
      <c r="Q96" s="2" t="s">
        <v>409</v>
      </c>
      <c r="R96" s="2">
        <v>5.0999999999999997E-2</v>
      </c>
      <c r="S96" s="2" t="s">
        <v>377</v>
      </c>
      <c r="T96" s="2" t="s">
        <v>260</v>
      </c>
      <c r="U96" s="2" t="s">
        <v>36</v>
      </c>
      <c r="V96" s="2" t="s">
        <v>51</v>
      </c>
      <c r="W96" s="2" t="s">
        <v>255</v>
      </c>
      <c r="X96" s="2" t="s">
        <v>52</v>
      </c>
      <c r="Y96" s="2" t="s">
        <v>261</v>
      </c>
      <c r="Z96" s="2" t="s">
        <v>410</v>
      </c>
      <c r="AA96" s="2">
        <f>AB96+AC96</f>
        <v>142</v>
      </c>
      <c r="AB96" s="2">
        <v>78</v>
      </c>
      <c r="AC96" s="2">
        <v>64</v>
      </c>
      <c r="AD96" s="2">
        <v>45.07</v>
      </c>
      <c r="AE96" s="2" t="s">
        <v>55</v>
      </c>
      <c r="AF96" s="2">
        <v>1</v>
      </c>
      <c r="AG96" s="2">
        <v>52.379322049999999</v>
      </c>
      <c r="AH96" s="2" t="s">
        <v>46</v>
      </c>
      <c r="AI96" s="2" t="s">
        <v>62</v>
      </c>
      <c r="AJ96" s="1" t="str">
        <f t="shared" si="12"/>
        <v>NC_000011.9:g.32968960T&gt;C</v>
      </c>
      <c r="AK96" s="2" t="str">
        <f t="shared" si="13"/>
        <v>c.9391T&gt;C</v>
      </c>
      <c r="AL96" s="1" t="s">
        <v>46</v>
      </c>
      <c r="AM96" s="1" t="s">
        <v>46</v>
      </c>
      <c r="AN96" s="1" t="s">
        <v>46</v>
      </c>
      <c r="AO96" s="1" t="s">
        <v>46</v>
      </c>
      <c r="AP96" s="1" t="s">
        <v>46</v>
      </c>
      <c r="AQ96" s="1" t="s">
        <v>46</v>
      </c>
      <c r="AR96" s="1" t="s">
        <v>46</v>
      </c>
      <c r="AS96" s="2" t="s">
        <v>700</v>
      </c>
      <c r="AT96" s="2" t="s">
        <v>662</v>
      </c>
      <c r="AU96" s="2" t="s">
        <v>685</v>
      </c>
      <c r="AV96" s="2" t="s">
        <v>710</v>
      </c>
    </row>
    <row r="97" spans="1:48" x14ac:dyDescent="0.25">
      <c r="A97" s="2">
        <v>13</v>
      </c>
      <c r="B97" s="2">
        <v>32912004</v>
      </c>
      <c r="C97" s="2">
        <v>32912004</v>
      </c>
      <c r="D97" s="2" t="s">
        <v>57</v>
      </c>
      <c r="E97" s="2" t="s">
        <v>79</v>
      </c>
      <c r="F97" s="2" t="s">
        <v>93</v>
      </c>
      <c r="G97" s="2" t="s">
        <v>255</v>
      </c>
      <c r="H97" s="2" t="s">
        <v>256</v>
      </c>
      <c r="I97" s="2" t="s">
        <v>40</v>
      </c>
      <c r="J97" s="2" t="s">
        <v>41</v>
      </c>
      <c r="K97" s="2" t="s">
        <v>42</v>
      </c>
      <c r="L97" s="2">
        <v>1</v>
      </c>
      <c r="M97" s="2" t="s">
        <v>43</v>
      </c>
      <c r="N97" s="2" t="s">
        <v>94</v>
      </c>
      <c r="O97" s="2" t="s">
        <v>419</v>
      </c>
      <c r="P97" s="2" t="s">
        <v>46</v>
      </c>
      <c r="Q97" s="2" t="s">
        <v>420</v>
      </c>
      <c r="R97" s="2">
        <v>1E-3</v>
      </c>
      <c r="S97" s="2" t="s">
        <v>259</v>
      </c>
      <c r="T97" s="2" t="s">
        <v>260</v>
      </c>
      <c r="U97" s="2" t="s">
        <v>36</v>
      </c>
      <c r="V97" s="2" t="s">
        <v>51</v>
      </c>
      <c r="W97" s="2" t="s">
        <v>255</v>
      </c>
      <c r="X97" s="2" t="s">
        <v>52</v>
      </c>
      <c r="Y97" s="2" t="s">
        <v>261</v>
      </c>
      <c r="Z97" s="2" t="s">
        <v>421</v>
      </c>
      <c r="AA97" s="2">
        <f>AB97+AC97</f>
        <v>440</v>
      </c>
      <c r="AB97" s="2">
        <v>233</v>
      </c>
      <c r="AC97" s="2">
        <v>207</v>
      </c>
      <c r="AD97" s="2">
        <v>47.05</v>
      </c>
      <c r="AE97" s="2" t="s">
        <v>55</v>
      </c>
      <c r="AF97" s="2">
        <v>1</v>
      </c>
      <c r="AG97" s="2">
        <v>171.41560380000001</v>
      </c>
      <c r="AH97" s="2" t="s">
        <v>46</v>
      </c>
      <c r="AI97" s="2" t="s">
        <v>69</v>
      </c>
      <c r="AJ97" s="1" t="str">
        <f t="shared" ref="AJ97:AJ128" si="14">"NC_000011.9:g."&amp;B97&amp;D97&amp;"&gt;"&amp;E97</f>
        <v>NC_000011.9:g.32912004C&gt;T</v>
      </c>
      <c r="AK97" s="2" t="str">
        <f t="shared" ref="AK97:AK128" si="15">O97&amp;D97&amp;"&gt;"&amp;E97</f>
        <v>c.3512C&gt;T</v>
      </c>
      <c r="AL97" s="1" t="s">
        <v>46</v>
      </c>
      <c r="AM97" s="1" t="s">
        <v>46</v>
      </c>
      <c r="AN97" s="1" t="s">
        <v>46</v>
      </c>
      <c r="AO97" s="1" t="s">
        <v>46</v>
      </c>
      <c r="AP97" s="1" t="s">
        <v>46</v>
      </c>
      <c r="AQ97" s="1" t="s">
        <v>46</v>
      </c>
      <c r="AR97" s="1" t="s">
        <v>46</v>
      </c>
      <c r="AS97" s="2" t="s">
        <v>694</v>
      </c>
      <c r="AT97" s="2" t="s">
        <v>662</v>
      </c>
      <c r="AU97" s="2" t="s">
        <v>685</v>
      </c>
      <c r="AV97" s="2" t="s">
        <v>710</v>
      </c>
    </row>
    <row r="98" spans="1:48" x14ac:dyDescent="0.25">
      <c r="A98" s="2">
        <v>13</v>
      </c>
      <c r="B98" s="2">
        <v>32953464</v>
      </c>
      <c r="C98" s="2">
        <v>32953464</v>
      </c>
      <c r="D98" s="2" t="s">
        <v>92</v>
      </c>
      <c r="E98" s="2" t="s">
        <v>88</v>
      </c>
      <c r="F98" s="2" t="s">
        <v>93</v>
      </c>
      <c r="G98" s="2" t="s">
        <v>255</v>
      </c>
      <c r="H98" s="2" t="s">
        <v>256</v>
      </c>
      <c r="I98" s="2" t="s">
        <v>40</v>
      </c>
      <c r="J98" s="2" t="s">
        <v>41</v>
      </c>
      <c r="K98" s="2" t="s">
        <v>42</v>
      </c>
      <c r="L98" s="2">
        <v>1</v>
      </c>
      <c r="M98" s="2" t="s">
        <v>43</v>
      </c>
      <c r="N98" s="2" t="s">
        <v>94</v>
      </c>
      <c r="O98" s="2" t="s">
        <v>422</v>
      </c>
      <c r="P98" s="2" t="s">
        <v>46</v>
      </c>
      <c r="Q98" s="2" t="s">
        <v>423</v>
      </c>
      <c r="R98" s="2">
        <v>1</v>
      </c>
      <c r="S98" s="2" t="s">
        <v>316</v>
      </c>
      <c r="T98" s="2" t="s">
        <v>260</v>
      </c>
      <c r="U98" s="2" t="s">
        <v>36</v>
      </c>
      <c r="V98" s="2" t="s">
        <v>51</v>
      </c>
      <c r="W98" s="2" t="s">
        <v>255</v>
      </c>
      <c r="X98" s="2" t="s">
        <v>52</v>
      </c>
      <c r="Y98" s="2" t="s">
        <v>261</v>
      </c>
      <c r="Z98" s="2" t="s">
        <v>424</v>
      </c>
      <c r="AA98" s="2">
        <f>AB98+AC98</f>
        <v>76</v>
      </c>
      <c r="AB98" s="2">
        <v>40</v>
      </c>
      <c r="AC98" s="2">
        <v>36</v>
      </c>
      <c r="AD98" s="2">
        <v>47.37</v>
      </c>
      <c r="AE98" s="2" t="s">
        <v>55</v>
      </c>
      <c r="AF98" s="2">
        <v>1</v>
      </c>
      <c r="AG98" s="2">
        <v>29.868995779999999</v>
      </c>
      <c r="AH98" s="2" t="s">
        <v>46</v>
      </c>
      <c r="AI98" s="2" t="s">
        <v>69</v>
      </c>
      <c r="AJ98" s="1" t="str">
        <f t="shared" si="14"/>
        <v>NC_000011.9:g.32953464G&gt;A</v>
      </c>
      <c r="AK98" s="2" t="str">
        <f t="shared" si="15"/>
        <v>c.8765G&gt;A</v>
      </c>
      <c r="AL98" s="1" t="s">
        <v>46</v>
      </c>
      <c r="AM98" s="1" t="s">
        <v>46</v>
      </c>
      <c r="AN98" s="1" t="s">
        <v>46</v>
      </c>
      <c r="AO98" s="1" t="s">
        <v>46</v>
      </c>
      <c r="AP98" s="1" t="s">
        <v>46</v>
      </c>
      <c r="AQ98" s="1" t="s">
        <v>46</v>
      </c>
      <c r="AR98" s="1" t="s">
        <v>46</v>
      </c>
      <c r="AS98" s="2" t="s">
        <v>700</v>
      </c>
      <c r="AT98" s="2" t="s">
        <v>662</v>
      </c>
      <c r="AU98" s="2" t="s">
        <v>685</v>
      </c>
      <c r="AV98" s="2" t="s">
        <v>710</v>
      </c>
    </row>
    <row r="99" spans="1:48" x14ac:dyDescent="0.25">
      <c r="A99" s="2">
        <v>13</v>
      </c>
      <c r="B99" s="2">
        <v>32937614</v>
      </c>
      <c r="C99" s="2">
        <v>32937614</v>
      </c>
      <c r="D99" s="2" t="s">
        <v>92</v>
      </c>
      <c r="E99" s="2" t="s">
        <v>57</v>
      </c>
      <c r="F99" s="2" t="s">
        <v>93</v>
      </c>
      <c r="G99" s="2" t="s">
        <v>255</v>
      </c>
      <c r="H99" s="2" t="s">
        <v>256</v>
      </c>
      <c r="I99" s="2" t="s">
        <v>40</v>
      </c>
      <c r="J99" s="2" t="s">
        <v>41</v>
      </c>
      <c r="K99" s="2" t="s">
        <v>42</v>
      </c>
      <c r="L99" s="2">
        <v>1</v>
      </c>
      <c r="M99" s="2" t="s">
        <v>43</v>
      </c>
      <c r="N99" s="2" t="s">
        <v>94</v>
      </c>
      <c r="O99" s="2" t="s">
        <v>428</v>
      </c>
      <c r="P99" s="2" t="s">
        <v>46</v>
      </c>
      <c r="Q99" s="2" t="s">
        <v>429</v>
      </c>
      <c r="R99" s="2">
        <v>1</v>
      </c>
      <c r="S99" s="2" t="s">
        <v>383</v>
      </c>
      <c r="T99" s="2" t="s">
        <v>260</v>
      </c>
      <c r="U99" s="2" t="s">
        <v>36</v>
      </c>
      <c r="V99" s="2" t="s">
        <v>51</v>
      </c>
      <c r="W99" s="2" t="s">
        <v>255</v>
      </c>
      <c r="X99" s="2" t="s">
        <v>52</v>
      </c>
      <c r="Y99" s="2" t="s">
        <v>261</v>
      </c>
      <c r="Z99" s="2" t="s">
        <v>430</v>
      </c>
      <c r="AA99" s="2">
        <v>135</v>
      </c>
      <c r="AB99" s="2">
        <v>68</v>
      </c>
      <c r="AC99" s="2">
        <v>67</v>
      </c>
      <c r="AD99" s="2">
        <v>49.63</v>
      </c>
      <c r="AE99" s="2" t="s">
        <v>55</v>
      </c>
      <c r="AF99" s="2">
        <v>1</v>
      </c>
      <c r="AG99" s="2">
        <v>56.350748709999998</v>
      </c>
      <c r="AH99" s="2" t="s">
        <v>46</v>
      </c>
      <c r="AI99" s="2" t="s">
        <v>56</v>
      </c>
      <c r="AJ99" s="1" t="str">
        <f t="shared" si="14"/>
        <v>NC_000011.9:g.32937614G&gt;C</v>
      </c>
      <c r="AK99" s="2" t="str">
        <f t="shared" si="15"/>
        <v>c.8275G&gt;C</v>
      </c>
      <c r="AL99" s="1" t="s">
        <v>46</v>
      </c>
      <c r="AM99" s="1" t="s">
        <v>46</v>
      </c>
      <c r="AN99" s="1" t="s">
        <v>46</v>
      </c>
      <c r="AO99" s="1" t="s">
        <v>46</v>
      </c>
      <c r="AP99" s="1" t="s">
        <v>46</v>
      </c>
      <c r="AQ99" s="1" t="s">
        <v>46</v>
      </c>
      <c r="AR99" s="1" t="s">
        <v>46</v>
      </c>
      <c r="AS99" s="2" t="s">
        <v>694</v>
      </c>
      <c r="AT99" s="2" t="s">
        <v>662</v>
      </c>
      <c r="AU99" s="2" t="s">
        <v>685</v>
      </c>
      <c r="AV99" s="2" t="s">
        <v>710</v>
      </c>
    </row>
    <row r="100" spans="1:48" x14ac:dyDescent="0.25">
      <c r="A100" s="2">
        <v>13</v>
      </c>
      <c r="B100" s="2">
        <v>32907081</v>
      </c>
      <c r="C100" s="2">
        <v>32907081</v>
      </c>
      <c r="D100" s="2" t="s">
        <v>57</v>
      </c>
      <c r="E100" s="2" t="s">
        <v>92</v>
      </c>
      <c r="F100" s="2" t="s">
        <v>93</v>
      </c>
      <c r="G100" s="2" t="s">
        <v>255</v>
      </c>
      <c r="H100" s="2" t="s">
        <v>256</v>
      </c>
      <c r="I100" s="2" t="s">
        <v>40</v>
      </c>
      <c r="J100" s="2" t="s">
        <v>41</v>
      </c>
      <c r="K100" s="2" t="s">
        <v>42</v>
      </c>
      <c r="L100" s="2">
        <v>1</v>
      </c>
      <c r="M100" s="2" t="s">
        <v>43</v>
      </c>
      <c r="N100" s="2" t="s">
        <v>94</v>
      </c>
      <c r="O100" s="2" t="s">
        <v>439</v>
      </c>
      <c r="P100" s="2" t="s">
        <v>46</v>
      </c>
      <c r="Q100" s="2" t="s">
        <v>440</v>
      </c>
      <c r="R100" s="2">
        <v>2E-3</v>
      </c>
      <c r="S100" s="2" t="s">
        <v>259</v>
      </c>
      <c r="T100" s="2" t="s">
        <v>260</v>
      </c>
      <c r="U100" s="2" t="s">
        <v>36</v>
      </c>
      <c r="V100" s="2" t="s">
        <v>51</v>
      </c>
      <c r="W100" s="2" t="s">
        <v>255</v>
      </c>
      <c r="X100" s="2" t="s">
        <v>52</v>
      </c>
      <c r="Y100" s="2" t="s">
        <v>261</v>
      </c>
      <c r="Z100" s="2" t="s">
        <v>441</v>
      </c>
      <c r="AA100" s="2">
        <v>160</v>
      </c>
      <c r="AB100" s="2">
        <v>77</v>
      </c>
      <c r="AC100" s="2">
        <v>83</v>
      </c>
      <c r="AD100" s="2">
        <v>51.88</v>
      </c>
      <c r="AE100" s="2" t="s">
        <v>55</v>
      </c>
      <c r="AF100" s="2">
        <v>1</v>
      </c>
      <c r="AG100" s="2">
        <v>70.769618510000001</v>
      </c>
      <c r="AH100" s="4">
        <v>6.5619999999999999E-5</v>
      </c>
      <c r="AI100" s="2" t="s">
        <v>56</v>
      </c>
      <c r="AJ100" s="1" t="str">
        <f t="shared" si="14"/>
        <v>NC_000011.9:g.32907081C&gt;G</v>
      </c>
      <c r="AK100" s="2" t="str">
        <f t="shared" si="15"/>
        <v>c.1466C&gt;G</v>
      </c>
      <c r="AL100" s="1" t="s">
        <v>46</v>
      </c>
      <c r="AM100" s="1" t="s">
        <v>46</v>
      </c>
      <c r="AN100" s="1" t="s">
        <v>46</v>
      </c>
      <c r="AO100" s="1" t="s">
        <v>46</v>
      </c>
      <c r="AP100" s="1" t="s">
        <v>46</v>
      </c>
      <c r="AQ100" s="1" t="s">
        <v>46</v>
      </c>
      <c r="AR100" s="1" t="s">
        <v>46</v>
      </c>
      <c r="AS100" s="2" t="s">
        <v>700</v>
      </c>
      <c r="AT100" s="2" t="s">
        <v>662</v>
      </c>
      <c r="AU100" s="2" t="s">
        <v>685</v>
      </c>
      <c r="AV100" s="2" t="s">
        <v>710</v>
      </c>
    </row>
    <row r="101" spans="1:48" x14ac:dyDescent="0.25">
      <c r="A101" s="2">
        <v>13</v>
      </c>
      <c r="B101" s="2">
        <v>32954037</v>
      </c>
      <c r="C101" s="2">
        <v>32954037</v>
      </c>
      <c r="D101" s="2" t="s">
        <v>88</v>
      </c>
      <c r="E101" s="2" t="s">
        <v>92</v>
      </c>
      <c r="F101" s="2" t="s">
        <v>93</v>
      </c>
      <c r="G101" s="2" t="s">
        <v>255</v>
      </c>
      <c r="H101" s="2" t="s">
        <v>256</v>
      </c>
      <c r="I101" s="2" t="s">
        <v>40</v>
      </c>
      <c r="J101" s="2" t="s">
        <v>41</v>
      </c>
      <c r="K101" s="2" t="s">
        <v>42</v>
      </c>
      <c r="L101" s="2">
        <v>1</v>
      </c>
      <c r="M101" s="2" t="s">
        <v>43</v>
      </c>
      <c r="N101" s="2" t="s">
        <v>94</v>
      </c>
      <c r="O101" s="2" t="s">
        <v>460</v>
      </c>
      <c r="P101" s="2" t="s">
        <v>46</v>
      </c>
      <c r="Q101" s="2" t="s">
        <v>461</v>
      </c>
      <c r="R101" s="2">
        <v>1</v>
      </c>
      <c r="S101" s="2" t="s">
        <v>316</v>
      </c>
      <c r="T101" s="2" t="s">
        <v>260</v>
      </c>
      <c r="U101" s="2" t="s">
        <v>36</v>
      </c>
      <c r="V101" s="2" t="s">
        <v>51</v>
      </c>
      <c r="W101" s="2" t="s">
        <v>255</v>
      </c>
      <c r="X101" s="2" t="s">
        <v>52</v>
      </c>
      <c r="Y101" s="2" t="s">
        <v>261</v>
      </c>
      <c r="Z101" s="2" t="s">
        <v>462</v>
      </c>
      <c r="AA101" s="2">
        <v>247</v>
      </c>
      <c r="AB101" s="2">
        <v>97</v>
      </c>
      <c r="AC101" s="2">
        <v>150</v>
      </c>
      <c r="AD101" s="2">
        <v>60.73</v>
      </c>
      <c r="AE101" s="2" t="s">
        <v>55</v>
      </c>
      <c r="AF101" s="2">
        <v>1</v>
      </c>
      <c r="AG101" s="2">
        <v>135.31742819999999</v>
      </c>
      <c r="AH101" s="4">
        <v>2.5420000000000001E-5</v>
      </c>
      <c r="AI101" s="2" t="s">
        <v>56</v>
      </c>
      <c r="AJ101" s="1" t="str">
        <f t="shared" si="14"/>
        <v>NC_000011.9:g.32954037A&gt;G</v>
      </c>
      <c r="AK101" s="2" t="str">
        <f t="shared" si="15"/>
        <v>c.9104A&gt;G</v>
      </c>
      <c r="AL101" s="1" t="s">
        <v>46</v>
      </c>
      <c r="AM101" s="1" t="s">
        <v>46</v>
      </c>
      <c r="AN101" s="1" t="s">
        <v>46</v>
      </c>
      <c r="AO101" s="1" t="s">
        <v>46</v>
      </c>
      <c r="AP101" s="1" t="s">
        <v>46</v>
      </c>
      <c r="AQ101" s="1" t="s">
        <v>46</v>
      </c>
      <c r="AR101" s="1" t="s">
        <v>46</v>
      </c>
      <c r="AS101" s="2" t="s">
        <v>707</v>
      </c>
      <c r="AT101" s="2" t="s">
        <v>662</v>
      </c>
      <c r="AU101" s="2" t="s">
        <v>685</v>
      </c>
      <c r="AV101" s="2" t="s">
        <v>710</v>
      </c>
    </row>
    <row r="102" spans="1:48" x14ac:dyDescent="0.25">
      <c r="A102" s="2">
        <v>13</v>
      </c>
      <c r="B102" s="2">
        <v>32930669</v>
      </c>
      <c r="C102" s="2">
        <v>32930669</v>
      </c>
      <c r="D102" s="2" t="s">
        <v>88</v>
      </c>
      <c r="E102" s="2" t="s">
        <v>92</v>
      </c>
      <c r="F102" s="2" t="s">
        <v>93</v>
      </c>
      <c r="G102" s="2" t="s">
        <v>255</v>
      </c>
      <c r="H102" s="2" t="s">
        <v>256</v>
      </c>
      <c r="I102" s="2" t="s">
        <v>40</v>
      </c>
      <c r="J102" s="2" t="s">
        <v>41</v>
      </c>
      <c r="K102" s="2" t="s">
        <v>42</v>
      </c>
      <c r="L102" s="2">
        <v>1</v>
      </c>
      <c r="M102" s="2" t="s">
        <v>43</v>
      </c>
      <c r="N102" s="2" t="s">
        <v>94</v>
      </c>
      <c r="O102" s="2" t="s">
        <v>468</v>
      </c>
      <c r="P102" s="2" t="s">
        <v>46</v>
      </c>
      <c r="Q102" s="2" t="s">
        <v>469</v>
      </c>
      <c r="R102" s="2">
        <v>0.997</v>
      </c>
      <c r="S102" s="2" t="s">
        <v>299</v>
      </c>
      <c r="T102" s="2" t="s">
        <v>260</v>
      </c>
      <c r="U102" s="2" t="s">
        <v>36</v>
      </c>
      <c r="V102" s="2" t="s">
        <v>51</v>
      </c>
      <c r="W102" s="2" t="s">
        <v>255</v>
      </c>
      <c r="X102" s="2" t="s">
        <v>52</v>
      </c>
      <c r="Y102" s="2" t="s">
        <v>261</v>
      </c>
      <c r="Z102" s="2" t="s">
        <v>470</v>
      </c>
      <c r="AA102" s="2">
        <v>89</v>
      </c>
      <c r="AB102" s="2">
        <v>32</v>
      </c>
      <c r="AC102" s="2">
        <v>57</v>
      </c>
      <c r="AD102" s="2">
        <v>64.040000000000006</v>
      </c>
      <c r="AE102" s="2" t="s">
        <v>55</v>
      </c>
      <c r="AF102" s="2">
        <v>1</v>
      </c>
      <c r="AG102" s="2">
        <v>52.587248029999998</v>
      </c>
      <c r="AH102" s="2" t="s">
        <v>46</v>
      </c>
      <c r="AI102" s="2" t="s">
        <v>56</v>
      </c>
      <c r="AJ102" s="1" t="str">
        <f t="shared" si="14"/>
        <v>NC_000011.9:g.32930669A&gt;G</v>
      </c>
      <c r="AK102" s="2" t="str">
        <f t="shared" si="15"/>
        <v>c.7540A&gt;G</v>
      </c>
      <c r="AL102" s="1" t="s">
        <v>46</v>
      </c>
      <c r="AM102" s="1" t="s">
        <v>46</v>
      </c>
      <c r="AN102" s="1" t="s">
        <v>46</v>
      </c>
      <c r="AO102" s="1" t="s">
        <v>46</v>
      </c>
      <c r="AP102" s="1" t="s">
        <v>46</v>
      </c>
      <c r="AQ102" s="1" t="s">
        <v>46</v>
      </c>
      <c r="AR102" s="1" t="s">
        <v>46</v>
      </c>
      <c r="AS102" s="2" t="s">
        <v>700</v>
      </c>
      <c r="AT102" s="2" t="s">
        <v>662</v>
      </c>
      <c r="AU102" s="2" t="s">
        <v>685</v>
      </c>
      <c r="AV102" s="2" t="s">
        <v>710</v>
      </c>
    </row>
    <row r="103" spans="1:48" x14ac:dyDescent="0.25">
      <c r="A103" s="2">
        <v>13</v>
      </c>
      <c r="B103" s="2">
        <v>32929234</v>
      </c>
      <c r="C103" s="2">
        <v>32929234</v>
      </c>
      <c r="D103" s="2" t="s">
        <v>88</v>
      </c>
      <c r="E103" s="2" t="s">
        <v>92</v>
      </c>
      <c r="F103" s="2" t="s">
        <v>93</v>
      </c>
      <c r="G103" s="2" t="s">
        <v>255</v>
      </c>
      <c r="H103" s="2" t="s">
        <v>256</v>
      </c>
      <c r="I103" s="2" t="s">
        <v>40</v>
      </c>
      <c r="J103" s="2" t="s">
        <v>41</v>
      </c>
      <c r="K103" s="2" t="s">
        <v>42</v>
      </c>
      <c r="L103" s="2">
        <v>1</v>
      </c>
      <c r="M103" s="2" t="s">
        <v>43</v>
      </c>
      <c r="N103" s="2" t="s">
        <v>94</v>
      </c>
      <c r="O103" s="2" t="s">
        <v>471</v>
      </c>
      <c r="P103" s="2" t="s">
        <v>46</v>
      </c>
      <c r="Q103" s="2" t="s">
        <v>472</v>
      </c>
      <c r="R103" s="2">
        <v>2E-3</v>
      </c>
      <c r="S103" s="2" t="s">
        <v>259</v>
      </c>
      <c r="T103" s="2" t="s">
        <v>260</v>
      </c>
      <c r="U103" s="2" t="s">
        <v>36</v>
      </c>
      <c r="V103" s="2" t="s">
        <v>51</v>
      </c>
      <c r="W103" s="2" t="s">
        <v>255</v>
      </c>
      <c r="X103" s="2" t="s">
        <v>52</v>
      </c>
      <c r="Y103" s="2" t="s">
        <v>261</v>
      </c>
      <c r="Z103" s="2" t="s">
        <v>473</v>
      </c>
      <c r="AA103" s="2">
        <f>AB103+AC103</f>
        <v>62</v>
      </c>
      <c r="AB103" s="2">
        <v>22</v>
      </c>
      <c r="AC103" s="2">
        <v>40</v>
      </c>
      <c r="AD103" s="2">
        <v>64.52</v>
      </c>
      <c r="AE103" s="2" t="s">
        <v>55</v>
      </c>
      <c r="AF103" s="2">
        <v>1</v>
      </c>
      <c r="AG103" s="2">
        <v>37.023784310000003</v>
      </c>
      <c r="AH103" s="4">
        <v>8.14E-6</v>
      </c>
      <c r="AI103" s="2" t="s">
        <v>62</v>
      </c>
      <c r="AJ103" s="1" t="str">
        <f t="shared" si="14"/>
        <v>NC_000011.9:g.32929234A&gt;G</v>
      </c>
      <c r="AK103" s="2" t="str">
        <f t="shared" si="15"/>
        <v>c.7244A&gt;G</v>
      </c>
      <c r="AL103" s="1" t="s">
        <v>46</v>
      </c>
      <c r="AM103" s="1" t="s">
        <v>46</v>
      </c>
      <c r="AN103" s="1" t="s">
        <v>46</v>
      </c>
      <c r="AO103" s="1" t="s">
        <v>46</v>
      </c>
      <c r="AP103" s="1" t="s">
        <v>46</v>
      </c>
      <c r="AQ103" s="1" t="s">
        <v>46</v>
      </c>
      <c r="AR103" s="1" t="s">
        <v>46</v>
      </c>
      <c r="AS103" s="2" t="s">
        <v>700</v>
      </c>
      <c r="AT103" s="2" t="s">
        <v>662</v>
      </c>
      <c r="AU103" s="2" t="s">
        <v>685</v>
      </c>
      <c r="AV103" s="2" t="s">
        <v>710</v>
      </c>
    </row>
    <row r="104" spans="1:48" x14ac:dyDescent="0.25">
      <c r="A104" s="2">
        <v>13</v>
      </c>
      <c r="B104" s="2">
        <v>32906586</v>
      </c>
      <c r="C104" s="2">
        <v>32906586</v>
      </c>
      <c r="D104" s="2" t="s">
        <v>92</v>
      </c>
      <c r="E104" s="2" t="s">
        <v>57</v>
      </c>
      <c r="F104" s="2" t="s">
        <v>93</v>
      </c>
      <c r="G104" s="2" t="s">
        <v>255</v>
      </c>
      <c r="H104" s="2" t="s">
        <v>256</v>
      </c>
      <c r="I104" s="2" t="s">
        <v>40</v>
      </c>
      <c r="J104" s="2" t="s">
        <v>41</v>
      </c>
      <c r="K104" s="2" t="s">
        <v>42</v>
      </c>
      <c r="L104" s="2">
        <v>1</v>
      </c>
      <c r="M104" s="2" t="s">
        <v>43</v>
      </c>
      <c r="N104" s="2" t="s">
        <v>94</v>
      </c>
      <c r="O104" s="2" t="s">
        <v>474</v>
      </c>
      <c r="P104" s="2" t="s">
        <v>46</v>
      </c>
      <c r="Q104" s="2" t="s">
        <v>475</v>
      </c>
      <c r="R104" s="2">
        <v>0.224</v>
      </c>
      <c r="S104" s="2" t="s">
        <v>259</v>
      </c>
      <c r="T104" s="2" t="s">
        <v>260</v>
      </c>
      <c r="U104" s="2" t="s">
        <v>36</v>
      </c>
      <c r="V104" s="2" t="s">
        <v>51</v>
      </c>
      <c r="W104" s="2" t="s">
        <v>255</v>
      </c>
      <c r="X104" s="2" t="s">
        <v>52</v>
      </c>
      <c r="Y104" s="2" t="s">
        <v>261</v>
      </c>
      <c r="Z104" s="2" t="s">
        <v>476</v>
      </c>
      <c r="AA104" s="2">
        <f>AB104+AC104</f>
        <v>113</v>
      </c>
      <c r="AB104" s="2">
        <v>39</v>
      </c>
      <c r="AC104" s="2">
        <v>74</v>
      </c>
      <c r="AD104" s="2">
        <v>65.489999999999995</v>
      </c>
      <c r="AE104" s="2" t="s">
        <v>55</v>
      </c>
      <c r="AF104" s="2">
        <v>1</v>
      </c>
      <c r="AG104" s="2">
        <v>68.959463400000004</v>
      </c>
      <c r="AH104" s="4">
        <v>1.645E-5</v>
      </c>
      <c r="AI104" s="2" t="s">
        <v>69</v>
      </c>
      <c r="AJ104" s="1" t="str">
        <f t="shared" si="14"/>
        <v>NC_000011.9:g.32906586G&gt;C</v>
      </c>
      <c r="AK104" s="2" t="str">
        <f t="shared" si="15"/>
        <v>c.971G&gt;C</v>
      </c>
      <c r="AL104" s="1" t="s">
        <v>46</v>
      </c>
      <c r="AM104" s="1" t="s">
        <v>46</v>
      </c>
      <c r="AN104" s="1" t="s">
        <v>46</v>
      </c>
      <c r="AO104" s="1" t="s">
        <v>46</v>
      </c>
      <c r="AP104" s="1" t="s">
        <v>46</v>
      </c>
      <c r="AQ104" s="1" t="s">
        <v>46</v>
      </c>
      <c r="AR104" s="1" t="s">
        <v>46</v>
      </c>
      <c r="AS104" s="2" t="s">
        <v>700</v>
      </c>
      <c r="AT104" s="2" t="s">
        <v>662</v>
      </c>
      <c r="AU104" s="2" t="s">
        <v>685</v>
      </c>
      <c r="AV104" s="2" t="s">
        <v>710</v>
      </c>
    </row>
    <row r="105" spans="1:48" x14ac:dyDescent="0.25">
      <c r="A105" s="2">
        <v>13</v>
      </c>
      <c r="B105" s="2">
        <v>32913552</v>
      </c>
      <c r="C105" s="2">
        <v>32913552</v>
      </c>
      <c r="D105" s="2" t="s">
        <v>79</v>
      </c>
      <c r="E105" s="2" t="s">
        <v>57</v>
      </c>
      <c r="F105" s="2" t="s">
        <v>93</v>
      </c>
      <c r="G105" s="2" t="s">
        <v>255</v>
      </c>
      <c r="H105" s="2" t="s">
        <v>256</v>
      </c>
      <c r="I105" s="2" t="s">
        <v>40</v>
      </c>
      <c r="J105" s="2" t="s">
        <v>41</v>
      </c>
      <c r="K105" s="2" t="s">
        <v>42</v>
      </c>
      <c r="L105" s="2">
        <v>1</v>
      </c>
      <c r="M105" s="2" t="s">
        <v>43</v>
      </c>
      <c r="N105" s="2" t="s">
        <v>94</v>
      </c>
      <c r="O105" s="2" t="s">
        <v>485</v>
      </c>
      <c r="P105" s="2" t="s">
        <v>46</v>
      </c>
      <c r="Q105" s="2" t="s">
        <v>486</v>
      </c>
      <c r="R105" s="2">
        <v>0</v>
      </c>
      <c r="S105" s="2" t="s">
        <v>312</v>
      </c>
      <c r="T105" s="2" t="s">
        <v>260</v>
      </c>
      <c r="U105" s="2" t="s">
        <v>36</v>
      </c>
      <c r="V105" s="2" t="s">
        <v>51</v>
      </c>
      <c r="W105" s="2" t="s">
        <v>255</v>
      </c>
      <c r="X105" s="2" t="s">
        <v>52</v>
      </c>
      <c r="Y105" s="2" t="s">
        <v>261</v>
      </c>
      <c r="Z105" s="2" t="s">
        <v>487</v>
      </c>
      <c r="AA105" s="2">
        <v>114</v>
      </c>
      <c r="AB105" s="2">
        <v>27</v>
      </c>
      <c r="AC105" s="2">
        <v>87</v>
      </c>
      <c r="AD105" s="2">
        <v>76.319999999999993</v>
      </c>
      <c r="AE105" s="2" t="s">
        <v>55</v>
      </c>
      <c r="AF105" s="2">
        <v>1</v>
      </c>
      <c r="AG105" s="2">
        <v>88.030892840000007</v>
      </c>
      <c r="AH105" s="2" t="s">
        <v>46</v>
      </c>
      <c r="AI105" s="2" t="s">
        <v>56</v>
      </c>
      <c r="AJ105" s="1" t="str">
        <f t="shared" si="14"/>
        <v>NC_000011.9:g.32913552T&gt;C</v>
      </c>
      <c r="AK105" s="2" t="str">
        <f t="shared" si="15"/>
        <v>c.5060T&gt;C</v>
      </c>
      <c r="AL105" s="1" t="s">
        <v>46</v>
      </c>
      <c r="AM105" s="1" t="s">
        <v>46</v>
      </c>
      <c r="AN105" s="1" t="s">
        <v>46</v>
      </c>
      <c r="AO105" s="1" t="s">
        <v>46</v>
      </c>
      <c r="AP105" s="1" t="s">
        <v>46</v>
      </c>
      <c r="AQ105" s="1" t="s">
        <v>46</v>
      </c>
      <c r="AR105" s="1" t="s">
        <v>46</v>
      </c>
      <c r="AS105" s="2" t="s">
        <v>694</v>
      </c>
      <c r="AT105" s="2" t="s">
        <v>662</v>
      </c>
      <c r="AU105" s="2" t="s">
        <v>685</v>
      </c>
      <c r="AV105" s="2" t="s">
        <v>710</v>
      </c>
    </row>
    <row r="106" spans="1:48" x14ac:dyDescent="0.25">
      <c r="A106" s="2">
        <v>13</v>
      </c>
      <c r="B106" s="2">
        <v>32929000</v>
      </c>
      <c r="C106" s="2">
        <v>32929000</v>
      </c>
      <c r="D106" s="2" t="s">
        <v>57</v>
      </c>
      <c r="E106" s="2" t="s">
        <v>79</v>
      </c>
      <c r="F106" s="2" t="s">
        <v>93</v>
      </c>
      <c r="G106" s="2" t="s">
        <v>255</v>
      </c>
      <c r="H106" s="2" t="s">
        <v>256</v>
      </c>
      <c r="I106" s="2" t="s">
        <v>40</v>
      </c>
      <c r="J106" s="2" t="s">
        <v>41</v>
      </c>
      <c r="K106" s="2" t="s">
        <v>42</v>
      </c>
      <c r="L106" s="2">
        <v>1</v>
      </c>
      <c r="M106" s="2" t="s">
        <v>43</v>
      </c>
      <c r="N106" s="2" t="s">
        <v>94</v>
      </c>
      <c r="O106" s="2" t="s">
        <v>488</v>
      </c>
      <c r="P106" s="2" t="s">
        <v>46</v>
      </c>
      <c r="Q106" s="2" t="s">
        <v>489</v>
      </c>
      <c r="R106" s="2">
        <v>0.38400000000000001</v>
      </c>
      <c r="S106" s="2" t="s">
        <v>259</v>
      </c>
      <c r="T106" s="2" t="s">
        <v>260</v>
      </c>
      <c r="U106" s="2" t="s">
        <v>36</v>
      </c>
      <c r="V106" s="2" t="s">
        <v>51</v>
      </c>
      <c r="W106" s="2" t="s">
        <v>255</v>
      </c>
      <c r="X106" s="2" t="s">
        <v>52</v>
      </c>
      <c r="Y106" s="2" t="s">
        <v>261</v>
      </c>
      <c r="Z106" s="2" t="s">
        <v>490</v>
      </c>
      <c r="AA106" s="2">
        <v>45</v>
      </c>
      <c r="AB106" s="2">
        <v>8</v>
      </c>
      <c r="AC106" s="2">
        <v>37</v>
      </c>
      <c r="AD106" s="2">
        <v>82.22</v>
      </c>
      <c r="AE106" s="2" t="s">
        <v>55</v>
      </c>
      <c r="AF106" s="2">
        <v>1</v>
      </c>
      <c r="AG106" s="2">
        <v>39.440854090000002</v>
      </c>
      <c r="AH106" s="4">
        <v>8.1899999999999995E-6</v>
      </c>
      <c r="AI106" s="2" t="s">
        <v>56</v>
      </c>
      <c r="AJ106" s="1" t="str">
        <f t="shared" si="14"/>
        <v>NC_000011.9:g.32929000C&gt;T</v>
      </c>
      <c r="AK106" s="2" t="str">
        <f t="shared" si="15"/>
        <v>c.7010C&gt;T</v>
      </c>
      <c r="AL106" s="1" t="s">
        <v>46</v>
      </c>
      <c r="AM106" s="1" t="s">
        <v>46</v>
      </c>
      <c r="AN106" s="1" t="s">
        <v>46</v>
      </c>
      <c r="AO106" s="1" t="s">
        <v>46</v>
      </c>
      <c r="AP106" s="1" t="s">
        <v>46</v>
      </c>
      <c r="AQ106" s="1" t="s">
        <v>46</v>
      </c>
      <c r="AR106" s="1" t="s">
        <v>46</v>
      </c>
      <c r="AS106" s="2" t="s">
        <v>707</v>
      </c>
      <c r="AT106" s="2" t="s">
        <v>662</v>
      </c>
      <c r="AU106" s="2" t="s">
        <v>685</v>
      </c>
      <c r="AV106" s="2" t="s">
        <v>710</v>
      </c>
    </row>
    <row r="107" spans="1:48" x14ac:dyDescent="0.25">
      <c r="A107" s="2">
        <v>13</v>
      </c>
      <c r="B107" s="2">
        <v>32944648</v>
      </c>
      <c r="C107" s="2">
        <v>32944648</v>
      </c>
      <c r="D107" s="2" t="s">
        <v>88</v>
      </c>
      <c r="E107" s="2" t="s">
        <v>92</v>
      </c>
      <c r="F107" s="2" t="s">
        <v>93</v>
      </c>
      <c r="G107" s="2" t="s">
        <v>255</v>
      </c>
      <c r="H107" s="2" t="s">
        <v>256</v>
      </c>
      <c r="I107" s="2" t="s">
        <v>40</v>
      </c>
      <c r="J107" s="2" t="s">
        <v>41</v>
      </c>
      <c r="K107" s="2" t="s">
        <v>42</v>
      </c>
      <c r="L107" s="2">
        <v>1</v>
      </c>
      <c r="M107" s="2" t="s">
        <v>43</v>
      </c>
      <c r="N107" s="2" t="s">
        <v>94</v>
      </c>
      <c r="O107" s="2" t="s">
        <v>491</v>
      </c>
      <c r="P107" s="2" t="s">
        <v>46</v>
      </c>
      <c r="Q107" s="2" t="s">
        <v>492</v>
      </c>
      <c r="R107" s="2">
        <v>1E-3</v>
      </c>
      <c r="S107" s="2" t="s">
        <v>316</v>
      </c>
      <c r="T107" s="2" t="s">
        <v>260</v>
      </c>
      <c r="U107" s="2" t="s">
        <v>36</v>
      </c>
      <c r="V107" s="2" t="s">
        <v>51</v>
      </c>
      <c r="W107" s="2" t="s">
        <v>255</v>
      </c>
      <c r="X107" s="2" t="s">
        <v>52</v>
      </c>
      <c r="Y107" s="2" t="s">
        <v>261</v>
      </c>
      <c r="Z107" s="2" t="s">
        <v>493</v>
      </c>
      <c r="AA107" s="2">
        <v>102</v>
      </c>
      <c r="AB107" s="2">
        <v>17</v>
      </c>
      <c r="AC107" s="2">
        <v>85</v>
      </c>
      <c r="AD107" s="2">
        <v>83.33</v>
      </c>
      <c r="AE107" s="2" t="s">
        <v>55</v>
      </c>
      <c r="AF107" s="2">
        <v>1</v>
      </c>
      <c r="AG107" s="2">
        <v>91.573048700000001</v>
      </c>
      <c r="AH107" s="2" t="s">
        <v>46</v>
      </c>
      <c r="AI107" s="2" t="s">
        <v>56</v>
      </c>
      <c r="AJ107" s="1" t="str">
        <f t="shared" si="14"/>
        <v>NC_000011.9:g.32944648A&gt;G</v>
      </c>
      <c r="AK107" s="2" t="str">
        <f t="shared" si="15"/>
        <v>c.8441A&gt;G</v>
      </c>
      <c r="AL107" s="1" t="s">
        <v>46</v>
      </c>
      <c r="AM107" s="1" t="s">
        <v>46</v>
      </c>
      <c r="AN107" s="1" t="s">
        <v>46</v>
      </c>
      <c r="AO107" s="1" t="s">
        <v>46</v>
      </c>
      <c r="AP107" s="1" t="s">
        <v>46</v>
      </c>
      <c r="AQ107" s="1" t="s">
        <v>46</v>
      </c>
      <c r="AR107" s="1" t="s">
        <v>46</v>
      </c>
      <c r="AS107" s="2" t="s">
        <v>694</v>
      </c>
      <c r="AT107" s="2" t="s">
        <v>662</v>
      </c>
      <c r="AU107" s="2" t="s">
        <v>685</v>
      </c>
      <c r="AV107" s="2" t="s">
        <v>710</v>
      </c>
    </row>
    <row r="108" spans="1:48" x14ac:dyDescent="0.25">
      <c r="A108">
        <v>17</v>
      </c>
      <c r="B108">
        <v>41197783</v>
      </c>
      <c r="C108">
        <v>41197783</v>
      </c>
      <c r="D108" t="s">
        <v>57</v>
      </c>
      <c r="E108" t="s">
        <v>79</v>
      </c>
      <c r="F108" t="s">
        <v>93</v>
      </c>
      <c r="G108" t="s">
        <v>506</v>
      </c>
      <c r="H108" t="s">
        <v>507</v>
      </c>
      <c r="I108" t="s">
        <v>40</v>
      </c>
      <c r="J108" t="s">
        <v>41</v>
      </c>
      <c r="K108" t="s">
        <v>42</v>
      </c>
      <c r="L108">
        <v>-1</v>
      </c>
      <c r="M108" t="s">
        <v>43</v>
      </c>
      <c r="N108" t="s">
        <v>94</v>
      </c>
      <c r="O108" s="5" t="s">
        <v>564</v>
      </c>
      <c r="P108" s="5" t="str">
        <f>"c."&amp;5567-63</f>
        <v>c.5504</v>
      </c>
      <c r="Q108" t="s">
        <v>565</v>
      </c>
      <c r="R108">
        <v>1</v>
      </c>
      <c r="S108" t="s">
        <v>566</v>
      </c>
      <c r="T108" t="s">
        <v>511</v>
      </c>
      <c r="U108" t="s">
        <v>36</v>
      </c>
      <c r="V108" t="s">
        <v>51</v>
      </c>
      <c r="W108" t="s">
        <v>506</v>
      </c>
      <c r="X108" t="s">
        <v>52</v>
      </c>
      <c r="Y108" t="s">
        <v>512</v>
      </c>
      <c r="Z108" t="s">
        <v>567</v>
      </c>
      <c r="AA108">
        <v>85</v>
      </c>
      <c r="AB108">
        <v>21</v>
      </c>
      <c r="AC108">
        <v>64</v>
      </c>
      <c r="AD108">
        <v>75.290000000000006</v>
      </c>
      <c r="AE108" t="s">
        <v>55</v>
      </c>
      <c r="AF108">
        <v>1</v>
      </c>
      <c r="AG108">
        <v>64.216526169999995</v>
      </c>
      <c r="AH108" s="6">
        <v>2.4409999999999998E-5</v>
      </c>
      <c r="AI108" t="s">
        <v>56</v>
      </c>
      <c r="AJ108" s="1" t="str">
        <f t="shared" si="14"/>
        <v>NC_000011.9:g.41197783C&gt;T</v>
      </c>
      <c r="AK108" s="2" t="str">
        <f t="shared" si="15"/>
        <v>c.5567C&gt;T</v>
      </c>
      <c r="AL108" s="1" t="s">
        <v>46</v>
      </c>
      <c r="AM108" s="1" t="s">
        <v>46</v>
      </c>
      <c r="AN108" s="1" t="s">
        <v>46</v>
      </c>
      <c r="AO108" s="1" t="s">
        <v>46</v>
      </c>
      <c r="AP108" s="1" t="s">
        <v>46</v>
      </c>
      <c r="AQ108" s="1" t="s">
        <v>46</v>
      </c>
      <c r="AR108" s="1" t="s">
        <v>46</v>
      </c>
      <c r="AS108" s="2" t="s">
        <v>694</v>
      </c>
      <c r="AT108" s="2" t="s">
        <v>662</v>
      </c>
      <c r="AU108" s="2" t="s">
        <v>685</v>
      </c>
      <c r="AV108" s="2" t="s">
        <v>710</v>
      </c>
    </row>
    <row r="109" spans="1:48" x14ac:dyDescent="0.25">
      <c r="A109">
        <v>17</v>
      </c>
      <c r="B109">
        <v>41197808</v>
      </c>
      <c r="C109">
        <v>41197808</v>
      </c>
      <c r="D109" t="s">
        <v>79</v>
      </c>
      <c r="E109" t="s">
        <v>92</v>
      </c>
      <c r="F109" t="s">
        <v>93</v>
      </c>
      <c r="G109" t="s">
        <v>506</v>
      </c>
      <c r="H109" t="s">
        <v>507</v>
      </c>
      <c r="I109" t="s">
        <v>40</v>
      </c>
      <c r="J109" t="s">
        <v>41</v>
      </c>
      <c r="K109" t="s">
        <v>42</v>
      </c>
      <c r="L109">
        <v>-1</v>
      </c>
      <c r="M109" t="s">
        <v>43</v>
      </c>
      <c r="N109" t="s">
        <v>94</v>
      </c>
      <c r="O109" s="5" t="s">
        <v>568</v>
      </c>
      <c r="P109" s="5" t="str">
        <f>"c."&amp;5542-63</f>
        <v>c.5479</v>
      </c>
      <c r="Q109" t="s">
        <v>569</v>
      </c>
      <c r="R109">
        <v>0.48899999999999999</v>
      </c>
      <c r="S109" t="s">
        <v>566</v>
      </c>
      <c r="T109" t="s">
        <v>511</v>
      </c>
      <c r="U109" t="s">
        <v>36</v>
      </c>
      <c r="V109" t="s">
        <v>51</v>
      </c>
      <c r="W109" t="s">
        <v>506</v>
      </c>
      <c r="X109" t="s">
        <v>52</v>
      </c>
      <c r="Y109" t="s">
        <v>512</v>
      </c>
      <c r="Z109" t="s">
        <v>570</v>
      </c>
      <c r="AA109">
        <v>88</v>
      </c>
      <c r="AB109">
        <v>56</v>
      </c>
      <c r="AC109">
        <v>32</v>
      </c>
      <c r="AD109">
        <v>36.36</v>
      </c>
      <c r="AE109" t="s">
        <v>55</v>
      </c>
      <c r="AF109">
        <v>1</v>
      </c>
      <c r="AG109">
        <v>24.881693439999999</v>
      </c>
      <c r="AH109" t="s">
        <v>46</v>
      </c>
      <c r="AI109" t="s">
        <v>56</v>
      </c>
      <c r="AJ109" s="1" t="str">
        <f t="shared" si="14"/>
        <v>NC_000011.9:g.41197808T&gt;G</v>
      </c>
      <c r="AK109" s="2" t="str">
        <f t="shared" si="15"/>
        <v>c.5542T&gt;G</v>
      </c>
      <c r="AL109" s="1" t="s">
        <v>46</v>
      </c>
      <c r="AM109" s="1" t="s">
        <v>46</v>
      </c>
      <c r="AN109" s="1" t="s">
        <v>46</v>
      </c>
      <c r="AO109" s="1" t="s">
        <v>46</v>
      </c>
      <c r="AP109" s="1" t="s">
        <v>46</v>
      </c>
      <c r="AQ109" s="1" t="s">
        <v>46</v>
      </c>
      <c r="AR109" s="1" t="s">
        <v>46</v>
      </c>
      <c r="AS109" s="2" t="s">
        <v>694</v>
      </c>
      <c r="AT109" s="2" t="s">
        <v>662</v>
      </c>
      <c r="AU109" s="2" t="s">
        <v>685</v>
      </c>
      <c r="AV109" s="2" t="s">
        <v>710</v>
      </c>
    </row>
    <row r="110" spans="1:48" x14ac:dyDescent="0.25">
      <c r="A110">
        <v>17</v>
      </c>
      <c r="B110">
        <v>41215352</v>
      </c>
      <c r="C110">
        <v>41215352</v>
      </c>
      <c r="D110" t="s">
        <v>57</v>
      </c>
      <c r="E110" t="s">
        <v>92</v>
      </c>
      <c r="F110" t="s">
        <v>93</v>
      </c>
      <c r="G110" t="s">
        <v>506</v>
      </c>
      <c r="H110" t="s">
        <v>507</v>
      </c>
      <c r="I110" t="s">
        <v>40</v>
      </c>
      <c r="J110" t="s">
        <v>41</v>
      </c>
      <c r="K110" t="s">
        <v>42</v>
      </c>
      <c r="L110">
        <v>-1</v>
      </c>
      <c r="M110" t="s">
        <v>43</v>
      </c>
      <c r="N110" t="s">
        <v>94</v>
      </c>
      <c r="O110" s="5" t="s">
        <v>571</v>
      </c>
      <c r="P110" s="5" t="str">
        <f>"c."&amp;5254-63</f>
        <v>c.5191</v>
      </c>
      <c r="Q110" t="s">
        <v>572</v>
      </c>
      <c r="R110">
        <v>1</v>
      </c>
      <c r="S110" t="s">
        <v>573</v>
      </c>
      <c r="T110" t="s">
        <v>511</v>
      </c>
      <c r="U110" t="s">
        <v>36</v>
      </c>
      <c r="V110" t="s">
        <v>51</v>
      </c>
      <c r="W110" t="s">
        <v>506</v>
      </c>
      <c r="X110" t="s">
        <v>52</v>
      </c>
      <c r="Y110" t="s">
        <v>512</v>
      </c>
      <c r="Z110" t="s">
        <v>574</v>
      </c>
      <c r="AA110">
        <v>55</v>
      </c>
      <c r="AB110">
        <v>31</v>
      </c>
      <c r="AC110">
        <v>24</v>
      </c>
      <c r="AD110">
        <v>43.64</v>
      </c>
      <c r="AE110" t="s">
        <v>55</v>
      </c>
      <c r="AF110">
        <v>0.99999999699999997</v>
      </c>
      <c r="AG110">
        <v>19.476482440000002</v>
      </c>
      <c r="AH110" t="s">
        <v>46</v>
      </c>
      <c r="AI110" t="s">
        <v>56</v>
      </c>
      <c r="AJ110" s="1" t="str">
        <f t="shared" si="14"/>
        <v>NC_000011.9:g.41215352C&gt;G</v>
      </c>
      <c r="AK110" s="2" t="str">
        <f t="shared" si="15"/>
        <v>c.5254C&gt;G</v>
      </c>
      <c r="AL110" s="1" t="s">
        <v>46</v>
      </c>
      <c r="AM110" s="1" t="s">
        <v>46</v>
      </c>
      <c r="AN110" s="1" t="s">
        <v>46</v>
      </c>
      <c r="AO110" s="1" t="s">
        <v>46</v>
      </c>
      <c r="AP110" s="1" t="s">
        <v>46</v>
      </c>
      <c r="AQ110" s="1" t="s">
        <v>46</v>
      </c>
      <c r="AR110" s="1" t="s">
        <v>46</v>
      </c>
      <c r="AS110" s="2" t="s">
        <v>694</v>
      </c>
      <c r="AT110" s="2" t="s">
        <v>662</v>
      </c>
      <c r="AU110" s="2" t="s">
        <v>685</v>
      </c>
      <c r="AV110" s="2" t="s">
        <v>710</v>
      </c>
    </row>
    <row r="111" spans="1:48" x14ac:dyDescent="0.25">
      <c r="A111">
        <v>17</v>
      </c>
      <c r="B111">
        <v>41219694</v>
      </c>
      <c r="C111">
        <v>41219694</v>
      </c>
      <c r="D111" t="s">
        <v>57</v>
      </c>
      <c r="E111" t="s">
        <v>88</v>
      </c>
      <c r="F111" t="s">
        <v>93</v>
      </c>
      <c r="G111" t="s">
        <v>506</v>
      </c>
      <c r="H111" t="s">
        <v>507</v>
      </c>
      <c r="I111" t="s">
        <v>40</v>
      </c>
      <c r="J111" t="s">
        <v>41</v>
      </c>
      <c r="K111" t="s">
        <v>42</v>
      </c>
      <c r="L111">
        <v>-1</v>
      </c>
      <c r="M111" t="s">
        <v>43</v>
      </c>
      <c r="N111" t="s">
        <v>94</v>
      </c>
      <c r="O111" s="5" t="s">
        <v>575</v>
      </c>
      <c r="P111" s="5" t="str">
        <f>"c."&amp;5068-63</f>
        <v>c.5005</v>
      </c>
      <c r="Q111" t="s">
        <v>576</v>
      </c>
      <c r="R111">
        <v>1</v>
      </c>
      <c r="S111" t="s">
        <v>566</v>
      </c>
      <c r="T111" t="s">
        <v>511</v>
      </c>
      <c r="U111" t="s">
        <v>36</v>
      </c>
      <c r="V111" t="s">
        <v>51</v>
      </c>
      <c r="W111" t="s">
        <v>506</v>
      </c>
      <c r="X111" t="s">
        <v>52</v>
      </c>
      <c r="Y111" t="s">
        <v>512</v>
      </c>
      <c r="Z111" t="s">
        <v>577</v>
      </c>
      <c r="AA111">
        <v>75</v>
      </c>
      <c r="AB111">
        <v>29</v>
      </c>
      <c r="AC111">
        <v>46</v>
      </c>
      <c r="AD111">
        <v>61.33</v>
      </c>
      <c r="AE111" t="s">
        <v>55</v>
      </c>
      <c r="AF111">
        <v>1</v>
      </c>
      <c r="AG111">
        <v>41.664835969999999</v>
      </c>
      <c r="AH111" s="6">
        <v>4.8860000000000003E-5</v>
      </c>
      <c r="AI111" t="s">
        <v>56</v>
      </c>
      <c r="AJ111" s="1" t="str">
        <f t="shared" si="14"/>
        <v>NC_000011.9:g.41219694C&gt;A</v>
      </c>
      <c r="AK111" s="2" t="str">
        <f t="shared" si="15"/>
        <v>c.5068C&gt;A</v>
      </c>
      <c r="AL111" s="1" t="s">
        <v>46</v>
      </c>
      <c r="AM111" s="1" t="s">
        <v>46</v>
      </c>
      <c r="AN111" s="1" t="s">
        <v>46</v>
      </c>
      <c r="AO111" s="1" t="s">
        <v>46</v>
      </c>
      <c r="AP111" s="1" t="s">
        <v>46</v>
      </c>
      <c r="AQ111" s="1" t="s">
        <v>46</v>
      </c>
      <c r="AR111" s="1" t="s">
        <v>46</v>
      </c>
      <c r="AS111" s="2" t="s">
        <v>694</v>
      </c>
      <c r="AT111" s="2" t="s">
        <v>662</v>
      </c>
      <c r="AU111" s="2" t="s">
        <v>685</v>
      </c>
      <c r="AV111" s="2" t="s">
        <v>710</v>
      </c>
    </row>
    <row r="112" spans="1:48" x14ac:dyDescent="0.25">
      <c r="A112">
        <v>17</v>
      </c>
      <c r="B112">
        <v>41223202</v>
      </c>
      <c r="C112">
        <v>41223202</v>
      </c>
      <c r="D112" t="s">
        <v>88</v>
      </c>
      <c r="E112" t="s">
        <v>92</v>
      </c>
      <c r="F112" t="s">
        <v>93</v>
      </c>
      <c r="G112" t="s">
        <v>506</v>
      </c>
      <c r="H112" t="s">
        <v>507</v>
      </c>
      <c r="I112" t="s">
        <v>40</v>
      </c>
      <c r="J112" t="s">
        <v>41</v>
      </c>
      <c r="K112" t="s">
        <v>42</v>
      </c>
      <c r="L112">
        <v>-1</v>
      </c>
      <c r="M112" t="s">
        <v>43</v>
      </c>
      <c r="N112" t="s">
        <v>94</v>
      </c>
      <c r="O112" s="5" t="s">
        <v>578</v>
      </c>
      <c r="P112" s="5" t="str">
        <f>"c."&amp;4792-63</f>
        <v>c.4729</v>
      </c>
      <c r="Q112" t="s">
        <v>579</v>
      </c>
      <c r="R112">
        <v>4.0000000000000001E-3</v>
      </c>
      <c r="S112" t="s">
        <v>510</v>
      </c>
      <c r="T112" t="s">
        <v>511</v>
      </c>
      <c r="U112" t="s">
        <v>36</v>
      </c>
      <c r="V112" t="s">
        <v>51</v>
      </c>
      <c r="W112" t="s">
        <v>506</v>
      </c>
      <c r="X112" t="s">
        <v>52</v>
      </c>
      <c r="Y112" t="s">
        <v>512</v>
      </c>
      <c r="Z112" t="s">
        <v>580</v>
      </c>
      <c r="AA112">
        <v>148</v>
      </c>
      <c r="AB112">
        <v>65</v>
      </c>
      <c r="AC112">
        <v>83</v>
      </c>
      <c r="AD112">
        <v>56.08</v>
      </c>
      <c r="AE112" t="s">
        <v>55</v>
      </c>
      <c r="AF112">
        <v>1</v>
      </c>
      <c r="AG112">
        <v>72.651473499999994</v>
      </c>
      <c r="AH112" s="6">
        <v>2.4470000000000001E-5</v>
      </c>
      <c r="AI112" t="s">
        <v>56</v>
      </c>
      <c r="AJ112" s="1" t="str">
        <f t="shared" si="14"/>
        <v>NC_000011.9:g.41223202A&gt;G</v>
      </c>
      <c r="AK112" s="2" t="str">
        <f t="shared" si="15"/>
        <v>c.4792A&gt;G</v>
      </c>
      <c r="AL112" s="1" t="s">
        <v>46</v>
      </c>
      <c r="AM112" s="1" t="s">
        <v>46</v>
      </c>
      <c r="AN112" s="1" t="s">
        <v>46</v>
      </c>
      <c r="AO112" s="1" t="s">
        <v>46</v>
      </c>
      <c r="AP112" s="1" t="s">
        <v>46</v>
      </c>
      <c r="AQ112" s="1" t="s">
        <v>46</v>
      </c>
      <c r="AR112" s="1" t="s">
        <v>46</v>
      </c>
      <c r="AS112" s="2" t="s">
        <v>694</v>
      </c>
      <c r="AT112" s="2" t="s">
        <v>662</v>
      </c>
      <c r="AU112" s="2" t="s">
        <v>685</v>
      </c>
      <c r="AV112" s="2" t="s">
        <v>710</v>
      </c>
    </row>
    <row r="113" spans="1:48" x14ac:dyDescent="0.25">
      <c r="A113">
        <v>17</v>
      </c>
      <c r="B113">
        <v>41234463</v>
      </c>
      <c r="C113">
        <v>41234463</v>
      </c>
      <c r="D113" t="s">
        <v>92</v>
      </c>
      <c r="E113" t="s">
        <v>88</v>
      </c>
      <c r="F113" t="s">
        <v>93</v>
      </c>
      <c r="G113" t="s">
        <v>506</v>
      </c>
      <c r="H113" t="s">
        <v>507</v>
      </c>
      <c r="I113" t="s">
        <v>40</v>
      </c>
      <c r="J113" t="s">
        <v>41</v>
      </c>
      <c r="K113" t="s">
        <v>42</v>
      </c>
      <c r="L113">
        <v>-1</v>
      </c>
      <c r="M113" t="s">
        <v>43</v>
      </c>
      <c r="N113" t="s">
        <v>94</v>
      </c>
      <c r="O113" t="s">
        <v>581</v>
      </c>
      <c r="P113" s="2" t="s">
        <v>46</v>
      </c>
      <c r="Q113" t="s">
        <v>582</v>
      </c>
      <c r="R113">
        <v>0</v>
      </c>
      <c r="S113" t="s">
        <v>510</v>
      </c>
      <c r="T113" t="s">
        <v>511</v>
      </c>
      <c r="U113" t="s">
        <v>36</v>
      </c>
      <c r="V113" t="s">
        <v>51</v>
      </c>
      <c r="W113" t="s">
        <v>506</v>
      </c>
      <c r="X113" t="s">
        <v>52</v>
      </c>
      <c r="Y113" t="s">
        <v>512</v>
      </c>
      <c r="Z113" t="s">
        <v>400</v>
      </c>
      <c r="AA113">
        <v>143</v>
      </c>
      <c r="AB113">
        <v>102</v>
      </c>
      <c r="AC113">
        <v>41</v>
      </c>
      <c r="AD113">
        <v>28.67</v>
      </c>
      <c r="AE113" t="s">
        <v>55</v>
      </c>
      <c r="AF113">
        <v>1</v>
      </c>
      <c r="AG113">
        <v>30.428643109999999</v>
      </c>
      <c r="AH113" s="6">
        <v>1.6269999999999998E-5</v>
      </c>
      <c r="AI113" t="s">
        <v>56</v>
      </c>
      <c r="AJ113" s="1" t="str">
        <f t="shared" si="14"/>
        <v>NC_000011.9:g.41234463G&gt;A</v>
      </c>
      <c r="AK113" s="2" t="str">
        <f t="shared" si="15"/>
        <v>c.4315G&gt;A</v>
      </c>
      <c r="AL113" s="1" t="s">
        <v>46</v>
      </c>
      <c r="AM113" s="1" t="s">
        <v>46</v>
      </c>
      <c r="AN113" s="1" t="s">
        <v>46</v>
      </c>
      <c r="AO113" s="1" t="s">
        <v>46</v>
      </c>
      <c r="AP113" s="1" t="s">
        <v>46</v>
      </c>
      <c r="AQ113" s="1" t="s">
        <v>46</v>
      </c>
      <c r="AR113" s="1" t="s">
        <v>46</v>
      </c>
      <c r="AS113" s="2" t="s">
        <v>694</v>
      </c>
      <c r="AT113" s="2" t="s">
        <v>662</v>
      </c>
      <c r="AU113" s="2" t="s">
        <v>685</v>
      </c>
      <c r="AV113" s="2" t="s">
        <v>710</v>
      </c>
    </row>
    <row r="114" spans="1:48" x14ac:dyDescent="0.25">
      <c r="A114">
        <v>17</v>
      </c>
      <c r="B114">
        <v>41244235</v>
      </c>
      <c r="C114">
        <v>41244235</v>
      </c>
      <c r="D114" t="s">
        <v>92</v>
      </c>
      <c r="E114" t="s">
        <v>79</v>
      </c>
      <c r="F114" t="s">
        <v>93</v>
      </c>
      <c r="G114" t="s">
        <v>506</v>
      </c>
      <c r="H114" t="s">
        <v>507</v>
      </c>
      <c r="I114" t="s">
        <v>40</v>
      </c>
      <c r="J114" t="s">
        <v>41</v>
      </c>
      <c r="K114" t="s">
        <v>42</v>
      </c>
      <c r="L114">
        <v>-1</v>
      </c>
      <c r="M114" t="s">
        <v>43</v>
      </c>
      <c r="N114" t="s">
        <v>94</v>
      </c>
      <c r="O114" t="s">
        <v>583</v>
      </c>
      <c r="P114" s="2" t="s">
        <v>46</v>
      </c>
      <c r="Q114" t="s">
        <v>584</v>
      </c>
      <c r="R114">
        <v>0</v>
      </c>
      <c r="S114" t="s">
        <v>510</v>
      </c>
      <c r="T114" t="s">
        <v>511</v>
      </c>
      <c r="U114" t="s">
        <v>36</v>
      </c>
      <c r="V114" t="s">
        <v>51</v>
      </c>
      <c r="W114" t="s">
        <v>506</v>
      </c>
      <c r="X114" t="s">
        <v>52</v>
      </c>
      <c r="Y114" t="s">
        <v>512</v>
      </c>
      <c r="Z114" t="s">
        <v>585</v>
      </c>
      <c r="AA114">
        <v>143</v>
      </c>
      <c r="AB114">
        <v>58</v>
      </c>
      <c r="AC114">
        <v>85</v>
      </c>
      <c r="AD114">
        <v>59.44</v>
      </c>
      <c r="AE114" t="s">
        <v>55</v>
      </c>
      <c r="AF114">
        <v>1</v>
      </c>
      <c r="AG114">
        <v>76.031085829999995</v>
      </c>
      <c r="AH114" t="s">
        <v>46</v>
      </c>
      <c r="AI114" t="s">
        <v>56</v>
      </c>
      <c r="AJ114" s="1" t="str">
        <f t="shared" si="14"/>
        <v>NC_000011.9:g.41244235G&gt;T</v>
      </c>
      <c r="AK114" s="2" t="str">
        <f t="shared" si="15"/>
        <v>c.3313G&gt;T</v>
      </c>
      <c r="AL114" s="1" t="s">
        <v>46</v>
      </c>
      <c r="AM114" s="1" t="s">
        <v>46</v>
      </c>
      <c r="AN114" s="1" t="s">
        <v>46</v>
      </c>
      <c r="AO114" s="1" t="s">
        <v>46</v>
      </c>
      <c r="AP114" s="1" t="s">
        <v>46</v>
      </c>
      <c r="AQ114" s="1" t="s">
        <v>46</v>
      </c>
      <c r="AR114" s="1" t="s">
        <v>46</v>
      </c>
      <c r="AS114" s="2" t="s">
        <v>694</v>
      </c>
      <c r="AT114" s="2" t="s">
        <v>662</v>
      </c>
      <c r="AU114" s="2" t="s">
        <v>685</v>
      </c>
      <c r="AV114" s="2" t="s">
        <v>710</v>
      </c>
    </row>
    <row r="115" spans="1:48" x14ac:dyDescent="0.25">
      <c r="A115">
        <v>17</v>
      </c>
      <c r="B115">
        <v>41245425</v>
      </c>
      <c r="C115">
        <v>41245425</v>
      </c>
      <c r="D115" t="s">
        <v>92</v>
      </c>
      <c r="E115" t="s">
        <v>88</v>
      </c>
      <c r="F115" t="s">
        <v>93</v>
      </c>
      <c r="G115" t="s">
        <v>506</v>
      </c>
      <c r="H115" t="s">
        <v>507</v>
      </c>
      <c r="I115" t="s">
        <v>40</v>
      </c>
      <c r="J115" t="s">
        <v>41</v>
      </c>
      <c r="K115" t="s">
        <v>42</v>
      </c>
      <c r="L115">
        <v>-1</v>
      </c>
      <c r="M115" t="s">
        <v>43</v>
      </c>
      <c r="N115" t="s">
        <v>94</v>
      </c>
      <c r="O115" t="s">
        <v>586</v>
      </c>
      <c r="P115" s="2" t="s">
        <v>46</v>
      </c>
      <c r="Q115" t="s">
        <v>587</v>
      </c>
      <c r="R115">
        <v>0</v>
      </c>
      <c r="S115" t="s">
        <v>510</v>
      </c>
      <c r="T115" t="s">
        <v>511</v>
      </c>
      <c r="U115" t="s">
        <v>36</v>
      </c>
      <c r="V115" t="s">
        <v>51</v>
      </c>
      <c r="W115" t="s">
        <v>506</v>
      </c>
      <c r="X115" t="s">
        <v>52</v>
      </c>
      <c r="Y115" t="s">
        <v>512</v>
      </c>
      <c r="Z115" t="s">
        <v>588</v>
      </c>
      <c r="AA115">
        <v>161</v>
      </c>
      <c r="AB115">
        <v>61</v>
      </c>
      <c r="AC115">
        <v>100</v>
      </c>
      <c r="AD115">
        <v>62.11</v>
      </c>
      <c r="AE115" t="s">
        <v>55</v>
      </c>
      <c r="AF115">
        <v>1</v>
      </c>
      <c r="AG115">
        <v>91.050317770000007</v>
      </c>
      <c r="AH115" t="s">
        <v>46</v>
      </c>
      <c r="AI115" t="s">
        <v>56</v>
      </c>
      <c r="AJ115" s="1" t="str">
        <f t="shared" si="14"/>
        <v>NC_000011.9:g.41245425G&gt;A</v>
      </c>
      <c r="AK115" s="2" t="str">
        <f t="shared" si="15"/>
        <v>c.2123G&gt;A</v>
      </c>
      <c r="AL115" s="1" t="s">
        <v>46</v>
      </c>
      <c r="AM115" s="1" t="s">
        <v>46</v>
      </c>
      <c r="AN115" s="1" t="s">
        <v>46</v>
      </c>
      <c r="AO115" s="1" t="s">
        <v>46</v>
      </c>
      <c r="AP115" s="1" t="s">
        <v>46</v>
      </c>
      <c r="AQ115" s="1" t="s">
        <v>46</v>
      </c>
      <c r="AR115" s="1" t="s">
        <v>46</v>
      </c>
      <c r="AS115" s="2" t="s">
        <v>694</v>
      </c>
      <c r="AT115" s="2" t="s">
        <v>662</v>
      </c>
      <c r="AU115" s="2" t="s">
        <v>685</v>
      </c>
      <c r="AV115" s="2" t="s">
        <v>710</v>
      </c>
    </row>
    <row r="116" spans="1:48" x14ac:dyDescent="0.25">
      <c r="A116">
        <v>17</v>
      </c>
      <c r="B116">
        <v>41245710</v>
      </c>
      <c r="C116">
        <v>41245710</v>
      </c>
      <c r="D116" t="s">
        <v>57</v>
      </c>
      <c r="E116" t="s">
        <v>79</v>
      </c>
      <c r="F116" t="s">
        <v>93</v>
      </c>
      <c r="G116" t="s">
        <v>506</v>
      </c>
      <c r="H116" t="s">
        <v>507</v>
      </c>
      <c r="I116" t="s">
        <v>40</v>
      </c>
      <c r="J116" t="s">
        <v>41</v>
      </c>
      <c r="K116" t="s">
        <v>42</v>
      </c>
      <c r="L116">
        <v>-1</v>
      </c>
      <c r="M116" t="s">
        <v>43</v>
      </c>
      <c r="N116" t="s">
        <v>94</v>
      </c>
      <c r="O116" t="s">
        <v>589</v>
      </c>
      <c r="P116" s="2" t="s">
        <v>46</v>
      </c>
      <c r="Q116" t="s">
        <v>590</v>
      </c>
      <c r="R116">
        <v>1</v>
      </c>
      <c r="S116" t="s">
        <v>510</v>
      </c>
      <c r="T116" t="s">
        <v>511</v>
      </c>
      <c r="U116" t="s">
        <v>36</v>
      </c>
      <c r="V116" t="s">
        <v>51</v>
      </c>
      <c r="W116" t="s">
        <v>506</v>
      </c>
      <c r="X116" t="s">
        <v>52</v>
      </c>
      <c r="Y116" t="s">
        <v>512</v>
      </c>
      <c r="Z116" t="s">
        <v>591</v>
      </c>
      <c r="AA116">
        <v>89</v>
      </c>
      <c r="AB116">
        <v>74</v>
      </c>
      <c r="AC116">
        <v>15</v>
      </c>
      <c r="AD116">
        <v>16.850000000000001</v>
      </c>
      <c r="AE116" t="s">
        <v>55</v>
      </c>
      <c r="AF116">
        <v>0.99996260299999995</v>
      </c>
      <c r="AG116">
        <v>10.19388932</v>
      </c>
      <c r="AH116" t="s">
        <v>46</v>
      </c>
      <c r="AI116" t="s">
        <v>56</v>
      </c>
      <c r="AJ116" s="1" t="str">
        <f t="shared" si="14"/>
        <v>NC_000011.9:g.41245710C&gt;T</v>
      </c>
      <c r="AK116" s="2" t="str">
        <f t="shared" si="15"/>
        <v>c.1838C&gt;T</v>
      </c>
      <c r="AL116" s="1" t="s">
        <v>46</v>
      </c>
      <c r="AM116" s="1" t="s">
        <v>46</v>
      </c>
      <c r="AN116" s="1" t="s">
        <v>46</v>
      </c>
      <c r="AO116" s="1" t="s">
        <v>46</v>
      </c>
      <c r="AP116" s="1" t="s">
        <v>46</v>
      </c>
      <c r="AQ116" s="1" t="s">
        <v>46</v>
      </c>
      <c r="AR116" s="1" t="s">
        <v>46</v>
      </c>
      <c r="AS116" s="2" t="s">
        <v>694</v>
      </c>
      <c r="AT116" s="2" t="s">
        <v>662</v>
      </c>
      <c r="AU116" s="2" t="s">
        <v>685</v>
      </c>
      <c r="AV116" s="2" t="s">
        <v>710</v>
      </c>
    </row>
    <row r="117" spans="1:48" x14ac:dyDescent="0.25">
      <c r="A117">
        <v>17</v>
      </c>
      <c r="B117">
        <v>41246151</v>
      </c>
      <c r="C117">
        <v>41246151</v>
      </c>
      <c r="D117" t="s">
        <v>57</v>
      </c>
      <c r="E117" t="s">
        <v>79</v>
      </c>
      <c r="F117" t="s">
        <v>93</v>
      </c>
      <c r="G117" t="s">
        <v>506</v>
      </c>
      <c r="H117" t="s">
        <v>507</v>
      </c>
      <c r="I117" t="s">
        <v>40</v>
      </c>
      <c r="J117" t="s">
        <v>41</v>
      </c>
      <c r="K117" t="s">
        <v>42</v>
      </c>
      <c r="L117">
        <v>-1</v>
      </c>
      <c r="M117" t="s">
        <v>43</v>
      </c>
      <c r="N117" t="s">
        <v>94</v>
      </c>
      <c r="O117" t="s">
        <v>592</v>
      </c>
      <c r="P117" s="2" t="s">
        <v>46</v>
      </c>
      <c r="Q117" t="s">
        <v>593</v>
      </c>
      <c r="R117">
        <v>0.20200000000000001</v>
      </c>
      <c r="S117" t="s">
        <v>510</v>
      </c>
      <c r="T117" t="s">
        <v>511</v>
      </c>
      <c r="U117" t="s">
        <v>36</v>
      </c>
      <c r="V117" t="s">
        <v>51</v>
      </c>
      <c r="W117" t="s">
        <v>506</v>
      </c>
      <c r="X117" t="s">
        <v>52</v>
      </c>
      <c r="Y117" t="s">
        <v>512</v>
      </c>
      <c r="Z117" t="s">
        <v>594</v>
      </c>
      <c r="AA117">
        <v>144</v>
      </c>
      <c r="AB117">
        <v>104</v>
      </c>
      <c r="AC117">
        <v>40</v>
      </c>
      <c r="AD117">
        <v>27.78</v>
      </c>
      <c r="AE117" t="s">
        <v>55</v>
      </c>
      <c r="AF117">
        <v>1</v>
      </c>
      <c r="AG117">
        <v>29.518579240000001</v>
      </c>
      <c r="AH117" s="6">
        <v>4.884E-5</v>
      </c>
      <c r="AI117" t="s">
        <v>56</v>
      </c>
      <c r="AJ117" s="1" t="str">
        <f t="shared" si="14"/>
        <v>NC_000011.9:g.41246151C&gt;T</v>
      </c>
      <c r="AK117" s="2" t="str">
        <f t="shared" si="15"/>
        <v>c.1397C&gt;T</v>
      </c>
      <c r="AL117" s="1" t="s">
        <v>46</v>
      </c>
      <c r="AM117" s="1" t="s">
        <v>46</v>
      </c>
      <c r="AN117" s="1" t="s">
        <v>46</v>
      </c>
      <c r="AO117" s="1" t="s">
        <v>46</v>
      </c>
      <c r="AP117" s="1" t="s">
        <v>46</v>
      </c>
      <c r="AQ117" s="1" t="s">
        <v>46</v>
      </c>
      <c r="AR117" s="1" t="s">
        <v>46</v>
      </c>
      <c r="AS117" s="2" t="s">
        <v>694</v>
      </c>
      <c r="AT117" s="2" t="s">
        <v>662</v>
      </c>
      <c r="AU117" s="2" t="s">
        <v>685</v>
      </c>
      <c r="AV117" s="2" t="s">
        <v>710</v>
      </c>
    </row>
    <row r="118" spans="1:48" x14ac:dyDescent="0.25">
      <c r="A118">
        <v>17</v>
      </c>
      <c r="B118">
        <v>41247921</v>
      </c>
      <c r="C118">
        <v>41247921</v>
      </c>
      <c r="D118" t="s">
        <v>57</v>
      </c>
      <c r="E118" t="s">
        <v>92</v>
      </c>
      <c r="F118" t="s">
        <v>93</v>
      </c>
      <c r="G118" t="s">
        <v>506</v>
      </c>
      <c r="H118" t="s">
        <v>507</v>
      </c>
      <c r="I118" t="s">
        <v>40</v>
      </c>
      <c r="J118" t="s">
        <v>41</v>
      </c>
      <c r="K118" t="s">
        <v>42</v>
      </c>
      <c r="L118">
        <v>-1</v>
      </c>
      <c r="M118" t="s">
        <v>43</v>
      </c>
      <c r="N118" t="s">
        <v>94</v>
      </c>
      <c r="O118" t="s">
        <v>595</v>
      </c>
      <c r="P118" s="2" t="s">
        <v>46</v>
      </c>
      <c r="Q118" t="s">
        <v>596</v>
      </c>
      <c r="R118">
        <v>0.45600000000000002</v>
      </c>
      <c r="S118" t="s">
        <v>510</v>
      </c>
      <c r="T118" t="s">
        <v>511</v>
      </c>
      <c r="U118" t="s">
        <v>36</v>
      </c>
      <c r="V118" t="s">
        <v>51</v>
      </c>
      <c r="W118" t="s">
        <v>506</v>
      </c>
      <c r="X118" t="s">
        <v>52</v>
      </c>
      <c r="Y118" t="s">
        <v>512</v>
      </c>
      <c r="Z118" t="s">
        <v>597</v>
      </c>
      <c r="AA118">
        <v>164</v>
      </c>
      <c r="AB118">
        <v>66</v>
      </c>
      <c r="AC118">
        <v>98</v>
      </c>
      <c r="AD118">
        <v>59.76</v>
      </c>
      <c r="AE118" t="s">
        <v>55</v>
      </c>
      <c r="AF118">
        <v>1</v>
      </c>
      <c r="AG118">
        <v>87.841086230000002</v>
      </c>
      <c r="AH118" s="6">
        <v>8.7070000000000005E-5</v>
      </c>
      <c r="AI118" t="s">
        <v>56</v>
      </c>
      <c r="AJ118" s="1" t="str">
        <f t="shared" si="14"/>
        <v>NC_000011.9:g.41247921C&gt;G</v>
      </c>
      <c r="AK118" s="2" t="str">
        <f t="shared" si="15"/>
        <v>c.612C&gt;G</v>
      </c>
      <c r="AL118" s="1" t="s">
        <v>46</v>
      </c>
      <c r="AM118" s="1" t="s">
        <v>46</v>
      </c>
      <c r="AN118" s="1" t="s">
        <v>46</v>
      </c>
      <c r="AO118" s="1" t="s">
        <v>46</v>
      </c>
      <c r="AP118" s="1" t="s">
        <v>46</v>
      </c>
      <c r="AQ118" s="1" t="s">
        <v>46</v>
      </c>
      <c r="AR118" s="1" t="s">
        <v>46</v>
      </c>
      <c r="AS118" s="2" t="s">
        <v>694</v>
      </c>
      <c r="AT118" s="2" t="s">
        <v>662</v>
      </c>
      <c r="AU118" s="2" t="s">
        <v>685</v>
      </c>
      <c r="AV118" s="2" t="s">
        <v>710</v>
      </c>
    </row>
    <row r="119" spans="1:48" x14ac:dyDescent="0.25">
      <c r="A119">
        <v>17</v>
      </c>
      <c r="B119">
        <v>41251882</v>
      </c>
      <c r="C119">
        <v>41251882</v>
      </c>
      <c r="D119" t="s">
        <v>79</v>
      </c>
      <c r="E119" t="s">
        <v>92</v>
      </c>
      <c r="F119" t="s">
        <v>93</v>
      </c>
      <c r="G119" t="s">
        <v>506</v>
      </c>
      <c r="H119" t="s">
        <v>507</v>
      </c>
      <c r="I119" t="s">
        <v>40</v>
      </c>
      <c r="J119" t="s">
        <v>41</v>
      </c>
      <c r="K119" t="s">
        <v>42</v>
      </c>
      <c r="L119">
        <v>-1</v>
      </c>
      <c r="M119" t="s">
        <v>43</v>
      </c>
      <c r="N119" t="s">
        <v>94</v>
      </c>
      <c r="O119" t="s">
        <v>598</v>
      </c>
      <c r="P119" s="2" t="s">
        <v>46</v>
      </c>
      <c r="Q119" t="s">
        <v>599</v>
      </c>
      <c r="R119">
        <v>2E-3</v>
      </c>
      <c r="S119" t="s">
        <v>510</v>
      </c>
      <c r="T119" t="s">
        <v>511</v>
      </c>
      <c r="U119" t="s">
        <v>36</v>
      </c>
      <c r="V119" t="s">
        <v>51</v>
      </c>
      <c r="W119" t="s">
        <v>506</v>
      </c>
      <c r="X119" t="s">
        <v>52</v>
      </c>
      <c r="Y119" t="s">
        <v>512</v>
      </c>
      <c r="Z119" t="s">
        <v>600</v>
      </c>
      <c r="AA119">
        <v>37</v>
      </c>
      <c r="AB119">
        <v>19</v>
      </c>
      <c r="AC119">
        <v>18</v>
      </c>
      <c r="AD119">
        <v>47.37</v>
      </c>
      <c r="AE119" t="s">
        <v>55</v>
      </c>
      <c r="AF119">
        <v>0.99999970900000001</v>
      </c>
      <c r="AG119">
        <v>15.049637629999999</v>
      </c>
      <c r="AH119" s="6">
        <v>4.0670000000000002E-5</v>
      </c>
      <c r="AI119" t="s">
        <v>56</v>
      </c>
      <c r="AJ119" s="1" t="str">
        <f t="shared" si="14"/>
        <v>NC_000011.9:g.41251882T&gt;G</v>
      </c>
      <c r="AK119" s="2" t="str">
        <f t="shared" si="15"/>
        <v>c.457T&gt;G</v>
      </c>
      <c r="AL119" s="1" t="s">
        <v>46</v>
      </c>
      <c r="AM119" s="1" t="s">
        <v>46</v>
      </c>
      <c r="AN119" s="1" t="s">
        <v>46</v>
      </c>
      <c r="AO119" s="1" t="s">
        <v>46</v>
      </c>
      <c r="AP119" s="1" t="s">
        <v>46</v>
      </c>
      <c r="AQ119" s="1" t="s">
        <v>46</v>
      </c>
      <c r="AR119" s="1" t="s">
        <v>46</v>
      </c>
      <c r="AS119" s="2" t="s">
        <v>694</v>
      </c>
      <c r="AT119" s="2" t="s">
        <v>662</v>
      </c>
      <c r="AU119" s="2" t="s">
        <v>685</v>
      </c>
      <c r="AV119" s="2" t="s">
        <v>710</v>
      </c>
    </row>
    <row r="120" spans="1:48" x14ac:dyDescent="0.25">
      <c r="A120">
        <v>17</v>
      </c>
      <c r="B120">
        <v>41256155</v>
      </c>
      <c r="C120">
        <v>41256155</v>
      </c>
      <c r="D120" t="s">
        <v>92</v>
      </c>
      <c r="E120" t="s">
        <v>79</v>
      </c>
      <c r="F120" t="s">
        <v>93</v>
      </c>
      <c r="G120" t="s">
        <v>506</v>
      </c>
      <c r="H120" t="s">
        <v>507</v>
      </c>
      <c r="I120" t="s">
        <v>40</v>
      </c>
      <c r="J120" t="s">
        <v>41</v>
      </c>
      <c r="K120" t="s">
        <v>42</v>
      </c>
      <c r="L120">
        <v>-1</v>
      </c>
      <c r="M120" t="s">
        <v>43</v>
      </c>
      <c r="N120" t="s">
        <v>94</v>
      </c>
      <c r="O120" t="s">
        <v>601</v>
      </c>
      <c r="P120" s="2" t="s">
        <v>46</v>
      </c>
      <c r="Q120" t="s">
        <v>602</v>
      </c>
      <c r="R120">
        <v>8.9999999999999993E-3</v>
      </c>
      <c r="S120" t="s">
        <v>510</v>
      </c>
      <c r="T120" t="s">
        <v>511</v>
      </c>
      <c r="U120" t="s">
        <v>36</v>
      </c>
      <c r="V120" t="s">
        <v>51</v>
      </c>
      <c r="W120" t="s">
        <v>506</v>
      </c>
      <c r="X120" t="s">
        <v>52</v>
      </c>
      <c r="Y120" t="s">
        <v>512</v>
      </c>
      <c r="Z120" t="s">
        <v>603</v>
      </c>
      <c r="AA120">
        <v>107</v>
      </c>
      <c r="AB120">
        <v>52</v>
      </c>
      <c r="AC120">
        <v>55</v>
      </c>
      <c r="AD120">
        <v>51.4</v>
      </c>
      <c r="AE120" t="s">
        <v>55</v>
      </c>
      <c r="AF120">
        <v>1</v>
      </c>
      <c r="AG120">
        <v>46.759701200000002</v>
      </c>
      <c r="AH120" s="6">
        <v>4.88E-5</v>
      </c>
      <c r="AI120" t="s">
        <v>56</v>
      </c>
      <c r="AJ120" s="1" t="str">
        <f t="shared" si="14"/>
        <v>NC_000011.9:g.41256155G&gt;T</v>
      </c>
      <c r="AK120" s="2" t="str">
        <f t="shared" si="15"/>
        <v>c.425G&gt;T</v>
      </c>
      <c r="AL120" s="1" t="s">
        <v>46</v>
      </c>
      <c r="AM120" s="1" t="s">
        <v>46</v>
      </c>
      <c r="AN120" s="1" t="s">
        <v>46</v>
      </c>
      <c r="AO120" s="1" t="s">
        <v>46</v>
      </c>
      <c r="AP120" s="1" t="s">
        <v>46</v>
      </c>
      <c r="AQ120" s="1" t="s">
        <v>46</v>
      </c>
      <c r="AR120" s="1" t="s">
        <v>46</v>
      </c>
      <c r="AS120" s="2" t="s">
        <v>694</v>
      </c>
      <c r="AT120" s="2" t="s">
        <v>662</v>
      </c>
      <c r="AU120" s="2" t="s">
        <v>685</v>
      </c>
      <c r="AV120" s="2" t="s">
        <v>710</v>
      </c>
    </row>
    <row r="121" spans="1:48" x14ac:dyDescent="0.25">
      <c r="A121">
        <v>17</v>
      </c>
      <c r="B121">
        <v>41244288</v>
      </c>
      <c r="C121">
        <v>41244288</v>
      </c>
      <c r="D121" t="s">
        <v>57</v>
      </c>
      <c r="E121" t="s">
        <v>92</v>
      </c>
      <c r="F121" t="s">
        <v>93</v>
      </c>
      <c r="G121" t="s">
        <v>506</v>
      </c>
      <c r="H121" t="s">
        <v>507</v>
      </c>
      <c r="I121" t="s">
        <v>40</v>
      </c>
      <c r="J121" t="s">
        <v>41</v>
      </c>
      <c r="K121" t="s">
        <v>42</v>
      </c>
      <c r="L121">
        <v>-1</v>
      </c>
      <c r="M121" t="s">
        <v>43</v>
      </c>
      <c r="N121" t="s">
        <v>94</v>
      </c>
      <c r="O121" t="s">
        <v>604</v>
      </c>
      <c r="P121" s="2" t="s">
        <v>46</v>
      </c>
      <c r="Q121" t="s">
        <v>605</v>
      </c>
      <c r="R121">
        <v>3.0000000000000001E-3</v>
      </c>
      <c r="S121" t="s">
        <v>510</v>
      </c>
      <c r="T121" t="s">
        <v>511</v>
      </c>
      <c r="U121" t="s">
        <v>36</v>
      </c>
      <c r="V121" t="s">
        <v>51</v>
      </c>
      <c r="W121" t="s">
        <v>506</v>
      </c>
      <c r="X121" t="s">
        <v>52</v>
      </c>
      <c r="Y121" t="s">
        <v>512</v>
      </c>
      <c r="Z121" t="s">
        <v>606</v>
      </c>
      <c r="AA121">
        <f t="shared" ref="AA121:AA131" si="16">AB121+AC121</f>
        <v>152</v>
      </c>
      <c r="AB121">
        <v>89</v>
      </c>
      <c r="AC121">
        <v>63</v>
      </c>
      <c r="AD121">
        <v>41.45</v>
      </c>
      <c r="AE121" t="s">
        <v>55</v>
      </c>
      <c r="AF121">
        <v>1</v>
      </c>
      <c r="AG121">
        <v>50.471506939999998</v>
      </c>
      <c r="AH121" t="s">
        <v>46</v>
      </c>
      <c r="AI121" t="s">
        <v>62</v>
      </c>
      <c r="AJ121" s="1" t="str">
        <f t="shared" si="14"/>
        <v>NC_000011.9:g.41244288C&gt;G</v>
      </c>
      <c r="AK121" s="2" t="str">
        <f t="shared" si="15"/>
        <v>c.3260C&gt;G</v>
      </c>
      <c r="AL121" s="1" t="s">
        <v>46</v>
      </c>
      <c r="AM121" s="1" t="s">
        <v>46</v>
      </c>
      <c r="AN121" s="1" t="s">
        <v>46</v>
      </c>
      <c r="AO121" s="1" t="s">
        <v>46</v>
      </c>
      <c r="AP121" s="1" t="s">
        <v>46</v>
      </c>
      <c r="AQ121" s="1" t="s">
        <v>46</v>
      </c>
      <c r="AR121" s="1" t="s">
        <v>46</v>
      </c>
      <c r="AS121" s="2" t="s">
        <v>694</v>
      </c>
      <c r="AT121" s="2" t="s">
        <v>662</v>
      </c>
      <c r="AU121" s="2" t="s">
        <v>685</v>
      </c>
      <c r="AV121" s="2" t="s">
        <v>710</v>
      </c>
    </row>
    <row r="122" spans="1:48" x14ac:dyDescent="0.25">
      <c r="A122">
        <v>17</v>
      </c>
      <c r="B122">
        <v>41244306</v>
      </c>
      <c r="C122">
        <v>41244306</v>
      </c>
      <c r="D122" t="s">
        <v>79</v>
      </c>
      <c r="E122" t="s">
        <v>92</v>
      </c>
      <c r="F122" t="s">
        <v>93</v>
      </c>
      <c r="G122" t="s">
        <v>506</v>
      </c>
      <c r="H122" t="s">
        <v>507</v>
      </c>
      <c r="I122" t="s">
        <v>40</v>
      </c>
      <c r="J122" t="s">
        <v>41</v>
      </c>
      <c r="K122" t="s">
        <v>42</v>
      </c>
      <c r="L122">
        <v>-1</v>
      </c>
      <c r="M122" t="s">
        <v>43</v>
      </c>
      <c r="N122" t="s">
        <v>94</v>
      </c>
      <c r="O122" t="s">
        <v>607</v>
      </c>
      <c r="P122" s="2" t="s">
        <v>46</v>
      </c>
      <c r="Q122" t="s">
        <v>608</v>
      </c>
      <c r="R122">
        <v>0</v>
      </c>
      <c r="S122" t="s">
        <v>510</v>
      </c>
      <c r="T122" t="s">
        <v>511</v>
      </c>
      <c r="U122" t="s">
        <v>36</v>
      </c>
      <c r="V122" t="s">
        <v>51</v>
      </c>
      <c r="W122" t="s">
        <v>506</v>
      </c>
      <c r="X122" t="s">
        <v>52</v>
      </c>
      <c r="Y122" t="s">
        <v>512</v>
      </c>
      <c r="Z122" t="s">
        <v>609</v>
      </c>
      <c r="AA122">
        <f t="shared" si="16"/>
        <v>94</v>
      </c>
      <c r="AB122">
        <v>55</v>
      </c>
      <c r="AC122">
        <v>39</v>
      </c>
      <c r="AD122">
        <v>39.799999999999997</v>
      </c>
      <c r="AE122" t="s">
        <v>55</v>
      </c>
      <c r="AF122">
        <v>1</v>
      </c>
      <c r="AG122">
        <v>31.251973509999999</v>
      </c>
      <c r="AH122" t="s">
        <v>46</v>
      </c>
      <c r="AI122" t="s">
        <v>69</v>
      </c>
      <c r="AJ122" s="1" t="str">
        <f t="shared" si="14"/>
        <v>NC_000011.9:g.41244306T&gt;G</v>
      </c>
      <c r="AK122" s="2" t="str">
        <f t="shared" si="15"/>
        <v>c.3242T&gt;G</v>
      </c>
      <c r="AL122" s="1" t="s">
        <v>46</v>
      </c>
      <c r="AM122" s="1" t="s">
        <v>46</v>
      </c>
      <c r="AN122" s="1" t="s">
        <v>46</v>
      </c>
      <c r="AO122" s="1" t="s">
        <v>46</v>
      </c>
      <c r="AP122" s="1" t="s">
        <v>46</v>
      </c>
      <c r="AQ122" s="1" t="s">
        <v>46</v>
      </c>
      <c r="AR122" s="1" t="s">
        <v>46</v>
      </c>
      <c r="AS122" s="2" t="s">
        <v>694</v>
      </c>
      <c r="AT122" s="2" t="s">
        <v>662</v>
      </c>
      <c r="AU122" s="2" t="s">
        <v>685</v>
      </c>
      <c r="AV122" s="2" t="s">
        <v>710</v>
      </c>
    </row>
    <row r="123" spans="1:48" x14ac:dyDescent="0.25">
      <c r="A123">
        <v>17</v>
      </c>
      <c r="B123">
        <v>41245071</v>
      </c>
      <c r="C123">
        <v>41245071</v>
      </c>
      <c r="D123" t="s">
        <v>92</v>
      </c>
      <c r="E123" t="s">
        <v>79</v>
      </c>
      <c r="F123" t="s">
        <v>93</v>
      </c>
      <c r="G123" t="s">
        <v>506</v>
      </c>
      <c r="H123" t="s">
        <v>507</v>
      </c>
      <c r="I123" t="s">
        <v>40</v>
      </c>
      <c r="J123" t="s">
        <v>41</v>
      </c>
      <c r="K123" t="s">
        <v>42</v>
      </c>
      <c r="L123">
        <v>-1</v>
      </c>
      <c r="M123" t="s">
        <v>43</v>
      </c>
      <c r="N123" t="s">
        <v>94</v>
      </c>
      <c r="O123" t="s">
        <v>610</v>
      </c>
      <c r="P123" s="2" t="s">
        <v>46</v>
      </c>
      <c r="Q123" t="s">
        <v>611</v>
      </c>
      <c r="R123">
        <v>1E-3</v>
      </c>
      <c r="S123" t="s">
        <v>510</v>
      </c>
      <c r="T123" t="s">
        <v>511</v>
      </c>
      <c r="U123" t="s">
        <v>36</v>
      </c>
      <c r="V123" t="s">
        <v>51</v>
      </c>
      <c r="W123" t="s">
        <v>506</v>
      </c>
      <c r="X123" t="s">
        <v>52</v>
      </c>
      <c r="Y123" t="s">
        <v>512</v>
      </c>
      <c r="Z123" t="s">
        <v>612</v>
      </c>
      <c r="AA123">
        <f t="shared" si="16"/>
        <v>185</v>
      </c>
      <c r="AB123">
        <v>94</v>
      </c>
      <c r="AC123">
        <v>91</v>
      </c>
      <c r="AD123">
        <v>49.19</v>
      </c>
      <c r="AE123" t="s">
        <v>55</v>
      </c>
      <c r="AF123">
        <v>1</v>
      </c>
      <c r="AG123">
        <v>76.332594720000003</v>
      </c>
      <c r="AH123">
        <v>1.9531999999999999E-4</v>
      </c>
      <c r="AI123" t="s">
        <v>69</v>
      </c>
      <c r="AJ123" s="1" t="str">
        <f t="shared" si="14"/>
        <v>NC_000011.9:g.41245071G&gt;T</v>
      </c>
      <c r="AK123" s="2" t="str">
        <f t="shared" si="15"/>
        <v>c.2477G&gt;T</v>
      </c>
      <c r="AL123" s="1" t="s">
        <v>46</v>
      </c>
      <c r="AM123" s="1" t="s">
        <v>46</v>
      </c>
      <c r="AN123" s="1" t="s">
        <v>46</v>
      </c>
      <c r="AO123" s="1" t="s">
        <v>46</v>
      </c>
      <c r="AP123" s="1" t="s">
        <v>46</v>
      </c>
      <c r="AQ123" s="1" t="s">
        <v>46</v>
      </c>
      <c r="AR123" s="1" t="s">
        <v>46</v>
      </c>
      <c r="AS123" s="2" t="s">
        <v>694</v>
      </c>
      <c r="AT123" s="2" t="s">
        <v>662</v>
      </c>
      <c r="AU123" s="2" t="s">
        <v>685</v>
      </c>
      <c r="AV123" s="2" t="s">
        <v>710</v>
      </c>
    </row>
    <row r="124" spans="1:48" x14ac:dyDescent="0.25">
      <c r="A124">
        <v>17</v>
      </c>
      <c r="B124">
        <v>41245120</v>
      </c>
      <c r="C124">
        <v>41245120</v>
      </c>
      <c r="D124" t="s">
        <v>79</v>
      </c>
      <c r="E124" t="s">
        <v>88</v>
      </c>
      <c r="F124" t="s">
        <v>93</v>
      </c>
      <c r="G124" t="s">
        <v>506</v>
      </c>
      <c r="H124" t="s">
        <v>507</v>
      </c>
      <c r="I124" t="s">
        <v>40</v>
      </c>
      <c r="J124" t="s">
        <v>41</v>
      </c>
      <c r="K124" t="s">
        <v>42</v>
      </c>
      <c r="L124">
        <v>-1</v>
      </c>
      <c r="M124" t="s">
        <v>43</v>
      </c>
      <c r="N124" t="s">
        <v>94</v>
      </c>
      <c r="O124" t="s">
        <v>613</v>
      </c>
      <c r="P124" s="2" t="s">
        <v>46</v>
      </c>
      <c r="Q124" t="s">
        <v>614</v>
      </c>
      <c r="R124">
        <v>7.0000000000000001E-3</v>
      </c>
      <c r="S124" t="s">
        <v>510</v>
      </c>
      <c r="T124" t="s">
        <v>511</v>
      </c>
      <c r="U124" t="s">
        <v>36</v>
      </c>
      <c r="V124" t="s">
        <v>51</v>
      </c>
      <c r="W124" t="s">
        <v>506</v>
      </c>
      <c r="X124" t="s">
        <v>52</v>
      </c>
      <c r="Y124" t="s">
        <v>512</v>
      </c>
      <c r="Z124" t="s">
        <v>615</v>
      </c>
      <c r="AA124">
        <f t="shared" si="16"/>
        <v>246</v>
      </c>
      <c r="AB124">
        <v>143</v>
      </c>
      <c r="AC124">
        <v>103</v>
      </c>
      <c r="AD124">
        <v>41.87</v>
      </c>
      <c r="AE124" t="s">
        <v>55</v>
      </c>
      <c r="AF124">
        <v>1</v>
      </c>
      <c r="AG124">
        <v>82.722005510000002</v>
      </c>
      <c r="AH124" s="6">
        <v>8.14E-5</v>
      </c>
      <c r="AI124" t="s">
        <v>69</v>
      </c>
      <c r="AJ124" s="1" t="str">
        <f t="shared" si="14"/>
        <v>NC_000011.9:g.41245120T&gt;A</v>
      </c>
      <c r="AK124" s="2" t="str">
        <f t="shared" si="15"/>
        <v>c.2428T&gt;A</v>
      </c>
      <c r="AL124" s="1" t="s">
        <v>46</v>
      </c>
      <c r="AM124" s="1" t="s">
        <v>46</v>
      </c>
      <c r="AN124" s="1" t="s">
        <v>46</v>
      </c>
      <c r="AO124" s="1" t="s">
        <v>46</v>
      </c>
      <c r="AP124" s="1" t="s">
        <v>46</v>
      </c>
      <c r="AQ124" s="1" t="s">
        <v>46</v>
      </c>
      <c r="AR124" s="1" t="s">
        <v>46</v>
      </c>
      <c r="AS124" s="2" t="s">
        <v>694</v>
      </c>
      <c r="AT124" s="2" t="s">
        <v>662</v>
      </c>
      <c r="AU124" s="2" t="s">
        <v>685</v>
      </c>
      <c r="AV124" s="2" t="s">
        <v>710</v>
      </c>
    </row>
    <row r="125" spans="1:48" x14ac:dyDescent="0.25">
      <c r="A125">
        <v>17</v>
      </c>
      <c r="B125">
        <v>41245233</v>
      </c>
      <c r="C125">
        <v>41245233</v>
      </c>
      <c r="D125" t="s">
        <v>88</v>
      </c>
      <c r="E125" t="s">
        <v>92</v>
      </c>
      <c r="F125" t="s">
        <v>93</v>
      </c>
      <c r="G125" t="s">
        <v>506</v>
      </c>
      <c r="H125" t="s">
        <v>507</v>
      </c>
      <c r="I125" t="s">
        <v>40</v>
      </c>
      <c r="J125" t="s">
        <v>41</v>
      </c>
      <c r="K125" t="s">
        <v>42</v>
      </c>
      <c r="L125">
        <v>-1</v>
      </c>
      <c r="M125" t="s">
        <v>43</v>
      </c>
      <c r="N125" t="s">
        <v>94</v>
      </c>
      <c r="O125" t="s">
        <v>616</v>
      </c>
      <c r="P125" s="2" t="s">
        <v>46</v>
      </c>
      <c r="Q125" t="s">
        <v>617</v>
      </c>
      <c r="R125">
        <v>0.04</v>
      </c>
      <c r="S125" t="s">
        <v>618</v>
      </c>
      <c r="T125" t="s">
        <v>511</v>
      </c>
      <c r="U125" t="s">
        <v>36</v>
      </c>
      <c r="V125" t="s">
        <v>51</v>
      </c>
      <c r="W125" t="s">
        <v>506</v>
      </c>
      <c r="X125" t="s">
        <v>52</v>
      </c>
      <c r="Y125" t="s">
        <v>512</v>
      </c>
      <c r="Z125" t="s">
        <v>280</v>
      </c>
      <c r="AA125">
        <f t="shared" si="16"/>
        <v>207</v>
      </c>
      <c r="AB125">
        <v>86</v>
      </c>
      <c r="AC125">
        <v>121</v>
      </c>
      <c r="AD125">
        <v>58.45</v>
      </c>
      <c r="AE125" t="s">
        <v>55</v>
      </c>
      <c r="AF125">
        <v>1</v>
      </c>
      <c r="AG125">
        <v>107.5385965</v>
      </c>
      <c r="AH125" s="6">
        <v>9.7650000000000002E-5</v>
      </c>
      <c r="AI125" t="s">
        <v>69</v>
      </c>
      <c r="AJ125" s="1" t="str">
        <f t="shared" si="14"/>
        <v>NC_000011.9:g.41245233A&gt;G</v>
      </c>
      <c r="AK125" s="2" t="str">
        <f t="shared" si="15"/>
        <v>c.2315A&gt;G</v>
      </c>
      <c r="AL125" s="1" t="s">
        <v>46</v>
      </c>
      <c r="AM125" s="1" t="s">
        <v>46</v>
      </c>
      <c r="AN125" s="1" t="s">
        <v>46</v>
      </c>
      <c r="AO125" s="1" t="s">
        <v>46</v>
      </c>
      <c r="AP125" s="1" t="s">
        <v>46</v>
      </c>
      <c r="AQ125" s="1" t="s">
        <v>46</v>
      </c>
      <c r="AR125" s="1" t="s">
        <v>46</v>
      </c>
      <c r="AS125" s="2" t="s">
        <v>694</v>
      </c>
      <c r="AT125" s="2" t="s">
        <v>662</v>
      </c>
      <c r="AU125" s="2" t="s">
        <v>685</v>
      </c>
      <c r="AV125" s="2" t="s">
        <v>710</v>
      </c>
    </row>
    <row r="126" spans="1:48" x14ac:dyDescent="0.25">
      <c r="A126">
        <v>17</v>
      </c>
      <c r="B126">
        <v>41245467</v>
      </c>
      <c r="C126">
        <v>41245467</v>
      </c>
      <c r="D126" t="s">
        <v>57</v>
      </c>
      <c r="E126" t="s">
        <v>79</v>
      </c>
      <c r="F126" t="s">
        <v>93</v>
      </c>
      <c r="G126" t="s">
        <v>506</v>
      </c>
      <c r="H126" t="s">
        <v>507</v>
      </c>
      <c r="I126" t="s">
        <v>40</v>
      </c>
      <c r="J126" t="s">
        <v>41</v>
      </c>
      <c r="K126" t="s">
        <v>42</v>
      </c>
      <c r="L126">
        <v>-1</v>
      </c>
      <c r="M126" t="s">
        <v>43</v>
      </c>
      <c r="N126" t="s">
        <v>94</v>
      </c>
      <c r="O126" t="s">
        <v>619</v>
      </c>
      <c r="P126" s="2" t="s">
        <v>46</v>
      </c>
      <c r="Q126" t="s">
        <v>620</v>
      </c>
      <c r="R126">
        <v>0</v>
      </c>
      <c r="S126" t="s">
        <v>510</v>
      </c>
      <c r="T126" t="s">
        <v>511</v>
      </c>
      <c r="U126" t="s">
        <v>36</v>
      </c>
      <c r="V126" t="s">
        <v>51</v>
      </c>
      <c r="W126" t="s">
        <v>506</v>
      </c>
      <c r="X126" t="s">
        <v>52</v>
      </c>
      <c r="Y126" t="s">
        <v>512</v>
      </c>
      <c r="Z126" t="s">
        <v>621</v>
      </c>
      <c r="AA126">
        <f t="shared" si="16"/>
        <v>122</v>
      </c>
      <c r="AB126">
        <v>54</v>
      </c>
      <c r="AC126">
        <v>68</v>
      </c>
      <c r="AD126">
        <v>55.74</v>
      </c>
      <c r="AE126" t="s">
        <v>55</v>
      </c>
      <c r="AF126">
        <v>1</v>
      </c>
      <c r="AG126">
        <v>59.392293930000001</v>
      </c>
      <c r="AH126" t="s">
        <v>46</v>
      </c>
      <c r="AI126" t="s">
        <v>69</v>
      </c>
      <c r="AJ126" s="1" t="str">
        <f t="shared" si="14"/>
        <v>NC_000011.9:g.41245467C&gt;T</v>
      </c>
      <c r="AK126" s="2" t="str">
        <f t="shared" si="15"/>
        <v>c.2081C&gt;T</v>
      </c>
      <c r="AL126" s="1" t="s">
        <v>46</v>
      </c>
      <c r="AM126" s="1" t="s">
        <v>46</v>
      </c>
      <c r="AN126" s="1" t="s">
        <v>46</v>
      </c>
      <c r="AO126" s="1" t="s">
        <v>46</v>
      </c>
      <c r="AP126" s="1" t="s">
        <v>46</v>
      </c>
      <c r="AQ126" s="1" t="s">
        <v>46</v>
      </c>
      <c r="AR126" s="1" t="s">
        <v>46</v>
      </c>
      <c r="AS126" s="2" t="s">
        <v>694</v>
      </c>
      <c r="AT126" s="2" t="s">
        <v>662</v>
      </c>
      <c r="AU126" s="2" t="s">
        <v>685</v>
      </c>
      <c r="AV126" s="2" t="s">
        <v>710</v>
      </c>
    </row>
    <row r="127" spans="1:48" x14ac:dyDescent="0.25">
      <c r="A127">
        <v>17</v>
      </c>
      <c r="B127">
        <v>41246014</v>
      </c>
      <c r="C127">
        <v>41246014</v>
      </c>
      <c r="D127" t="s">
        <v>92</v>
      </c>
      <c r="E127" t="s">
        <v>88</v>
      </c>
      <c r="F127" t="s">
        <v>93</v>
      </c>
      <c r="G127" t="s">
        <v>506</v>
      </c>
      <c r="H127" t="s">
        <v>507</v>
      </c>
      <c r="I127" t="s">
        <v>40</v>
      </c>
      <c r="J127" t="s">
        <v>41</v>
      </c>
      <c r="K127" t="s">
        <v>42</v>
      </c>
      <c r="L127">
        <v>-1</v>
      </c>
      <c r="M127" t="s">
        <v>43</v>
      </c>
      <c r="N127" t="s">
        <v>94</v>
      </c>
      <c r="O127" t="s">
        <v>622</v>
      </c>
      <c r="P127" s="2" t="s">
        <v>46</v>
      </c>
      <c r="Q127" t="s">
        <v>623</v>
      </c>
      <c r="R127">
        <v>0.19400000000000001</v>
      </c>
      <c r="S127" t="s">
        <v>510</v>
      </c>
      <c r="T127" t="s">
        <v>511</v>
      </c>
      <c r="U127" t="s">
        <v>36</v>
      </c>
      <c r="V127" t="s">
        <v>51</v>
      </c>
      <c r="W127" t="s">
        <v>506</v>
      </c>
      <c r="X127" t="s">
        <v>52</v>
      </c>
      <c r="Y127" t="s">
        <v>512</v>
      </c>
      <c r="Z127" t="s">
        <v>624</v>
      </c>
      <c r="AA127">
        <f t="shared" si="16"/>
        <v>220</v>
      </c>
      <c r="AB127">
        <v>15</v>
      </c>
      <c r="AC127">
        <v>205</v>
      </c>
      <c r="AD127">
        <v>93.18</v>
      </c>
      <c r="AE127" t="s">
        <v>55</v>
      </c>
      <c r="AF127">
        <v>1</v>
      </c>
      <c r="AG127">
        <v>166.658916</v>
      </c>
      <c r="AH127" s="6">
        <v>2.4490000000000001E-5</v>
      </c>
      <c r="AI127" t="s">
        <v>69</v>
      </c>
      <c r="AJ127" s="1" t="str">
        <f t="shared" si="14"/>
        <v>NC_000011.9:g.41246014G&gt;A</v>
      </c>
      <c r="AK127" s="2" t="str">
        <f t="shared" si="15"/>
        <v>c.1534G&gt;A</v>
      </c>
      <c r="AL127" s="1" t="s">
        <v>46</v>
      </c>
      <c r="AM127" s="1" t="s">
        <v>46</v>
      </c>
      <c r="AN127" s="1" t="s">
        <v>46</v>
      </c>
      <c r="AO127" s="1" t="s">
        <v>46</v>
      </c>
      <c r="AP127" s="1" t="s">
        <v>46</v>
      </c>
      <c r="AQ127" s="1" t="s">
        <v>46</v>
      </c>
      <c r="AR127" s="1" t="s">
        <v>46</v>
      </c>
      <c r="AS127" s="2" t="s">
        <v>694</v>
      </c>
      <c r="AT127" s="2" t="s">
        <v>662</v>
      </c>
      <c r="AU127" s="2" t="s">
        <v>685</v>
      </c>
      <c r="AV127" s="2" t="s">
        <v>710</v>
      </c>
    </row>
    <row r="128" spans="1:48" x14ac:dyDescent="0.25">
      <c r="A128">
        <v>17</v>
      </c>
      <c r="B128">
        <v>41246062</v>
      </c>
      <c r="C128">
        <v>41246062</v>
      </c>
      <c r="D128" t="s">
        <v>92</v>
      </c>
      <c r="E128" t="s">
        <v>88</v>
      </c>
      <c r="F128" t="s">
        <v>93</v>
      </c>
      <c r="G128" t="s">
        <v>506</v>
      </c>
      <c r="H128" t="s">
        <v>507</v>
      </c>
      <c r="I128" t="s">
        <v>40</v>
      </c>
      <c r="J128" t="s">
        <v>41</v>
      </c>
      <c r="K128" t="s">
        <v>42</v>
      </c>
      <c r="L128">
        <v>-1</v>
      </c>
      <c r="M128" t="s">
        <v>43</v>
      </c>
      <c r="N128" t="s">
        <v>94</v>
      </c>
      <c r="O128" t="s">
        <v>625</v>
      </c>
      <c r="P128" s="2" t="s">
        <v>46</v>
      </c>
      <c r="Q128" t="s">
        <v>626</v>
      </c>
      <c r="R128">
        <v>1E-3</v>
      </c>
      <c r="S128" t="s">
        <v>510</v>
      </c>
      <c r="T128" t="s">
        <v>511</v>
      </c>
      <c r="U128" t="s">
        <v>36</v>
      </c>
      <c r="V128" t="s">
        <v>51</v>
      </c>
      <c r="W128" t="s">
        <v>506</v>
      </c>
      <c r="X128" t="s">
        <v>52</v>
      </c>
      <c r="Y128" t="s">
        <v>512</v>
      </c>
      <c r="Z128" t="s">
        <v>627</v>
      </c>
      <c r="AA128">
        <f t="shared" si="16"/>
        <v>73</v>
      </c>
      <c r="AB128">
        <v>30</v>
      </c>
      <c r="AC128">
        <v>43</v>
      </c>
      <c r="AD128">
        <v>58.9</v>
      </c>
      <c r="AE128" t="s">
        <v>55</v>
      </c>
      <c r="AF128">
        <v>1</v>
      </c>
      <c r="AG128">
        <v>38.328188709999999</v>
      </c>
      <c r="AH128">
        <v>1.7087999999999999E-4</v>
      </c>
      <c r="AI128" t="s">
        <v>69</v>
      </c>
      <c r="AJ128" s="1" t="str">
        <f t="shared" si="14"/>
        <v>NC_000011.9:g.41246062G&gt;A</v>
      </c>
      <c r="AK128" s="2" t="str">
        <f t="shared" si="15"/>
        <v>c.1486G&gt;A</v>
      </c>
      <c r="AL128" s="1" t="s">
        <v>46</v>
      </c>
      <c r="AM128" s="1" t="s">
        <v>46</v>
      </c>
      <c r="AN128" s="1" t="s">
        <v>46</v>
      </c>
      <c r="AO128" s="1" t="s">
        <v>46</v>
      </c>
      <c r="AP128" s="1" t="s">
        <v>46</v>
      </c>
      <c r="AQ128" s="1" t="s">
        <v>46</v>
      </c>
      <c r="AR128" s="1" t="s">
        <v>46</v>
      </c>
      <c r="AS128" s="2" t="s">
        <v>694</v>
      </c>
      <c r="AT128" s="2" t="s">
        <v>662</v>
      </c>
      <c r="AU128" s="2" t="s">
        <v>685</v>
      </c>
      <c r="AV128" s="2" t="s">
        <v>710</v>
      </c>
    </row>
    <row r="129" spans="1:48" x14ac:dyDescent="0.25">
      <c r="A129">
        <v>17</v>
      </c>
      <c r="B129">
        <v>41246326</v>
      </c>
      <c r="C129">
        <v>41246326</v>
      </c>
      <c r="D129" t="s">
        <v>79</v>
      </c>
      <c r="E129" t="s">
        <v>57</v>
      </c>
      <c r="F129" t="s">
        <v>93</v>
      </c>
      <c r="G129" t="s">
        <v>506</v>
      </c>
      <c r="H129" t="s">
        <v>507</v>
      </c>
      <c r="I129" t="s">
        <v>40</v>
      </c>
      <c r="J129" t="s">
        <v>41</v>
      </c>
      <c r="K129" t="s">
        <v>42</v>
      </c>
      <c r="L129">
        <v>-1</v>
      </c>
      <c r="M129" t="s">
        <v>43</v>
      </c>
      <c r="N129" t="s">
        <v>94</v>
      </c>
      <c r="O129" t="s">
        <v>628</v>
      </c>
      <c r="P129" s="2" t="s">
        <v>46</v>
      </c>
      <c r="Q129" t="s">
        <v>629</v>
      </c>
      <c r="R129">
        <v>1E-3</v>
      </c>
      <c r="S129" t="s">
        <v>510</v>
      </c>
      <c r="T129" t="s">
        <v>511</v>
      </c>
      <c r="U129" t="s">
        <v>36</v>
      </c>
      <c r="V129" t="s">
        <v>51</v>
      </c>
      <c r="W129" t="s">
        <v>506</v>
      </c>
      <c r="X129" t="s">
        <v>52</v>
      </c>
      <c r="Y129" t="s">
        <v>512</v>
      </c>
      <c r="Z129" t="s">
        <v>630</v>
      </c>
      <c r="AA129">
        <f t="shared" si="16"/>
        <v>192</v>
      </c>
      <c r="AB129">
        <v>106</v>
      </c>
      <c r="AC129">
        <v>86</v>
      </c>
      <c r="AD129">
        <v>44.33</v>
      </c>
      <c r="AE129" t="s">
        <v>55</v>
      </c>
      <c r="AF129">
        <v>1</v>
      </c>
      <c r="AG129">
        <v>70.268649280000005</v>
      </c>
      <c r="AH129" t="s">
        <v>46</v>
      </c>
      <c r="AI129" t="s">
        <v>69</v>
      </c>
      <c r="AJ129" s="1" t="str">
        <f t="shared" ref="AJ129:AJ136" si="17">"NC_000011.9:g."&amp;B129&amp;D129&amp;"&gt;"&amp;E129</f>
        <v>NC_000011.9:g.41246326T&gt;C</v>
      </c>
      <c r="AK129" s="2" t="str">
        <f t="shared" ref="AK129:AK136" si="18">O129&amp;D129&amp;"&gt;"&amp;E129</f>
        <v>c.1222T&gt;C</v>
      </c>
      <c r="AL129" s="1" t="s">
        <v>46</v>
      </c>
      <c r="AM129" s="1" t="s">
        <v>46</v>
      </c>
      <c r="AN129" s="1" t="s">
        <v>46</v>
      </c>
      <c r="AO129" s="1" t="s">
        <v>46</v>
      </c>
      <c r="AP129" s="1" t="s">
        <v>46</v>
      </c>
      <c r="AQ129" s="1" t="s">
        <v>46</v>
      </c>
      <c r="AR129" s="1" t="s">
        <v>46</v>
      </c>
      <c r="AS129" s="2" t="s">
        <v>694</v>
      </c>
      <c r="AT129" s="2" t="s">
        <v>662</v>
      </c>
      <c r="AU129" s="2" t="s">
        <v>685</v>
      </c>
      <c r="AV129" s="2" t="s">
        <v>710</v>
      </c>
    </row>
    <row r="130" spans="1:48" x14ac:dyDescent="0.25">
      <c r="A130">
        <v>17</v>
      </c>
      <c r="B130">
        <v>41246602</v>
      </c>
      <c r="C130">
        <v>41246602</v>
      </c>
      <c r="D130" t="s">
        <v>79</v>
      </c>
      <c r="E130" t="s">
        <v>57</v>
      </c>
      <c r="F130" t="s">
        <v>93</v>
      </c>
      <c r="G130" t="s">
        <v>506</v>
      </c>
      <c r="H130" t="s">
        <v>507</v>
      </c>
      <c r="I130" t="s">
        <v>40</v>
      </c>
      <c r="J130" t="s">
        <v>41</v>
      </c>
      <c r="K130" t="s">
        <v>42</v>
      </c>
      <c r="L130">
        <v>-1</v>
      </c>
      <c r="M130" t="s">
        <v>43</v>
      </c>
      <c r="N130" t="s">
        <v>94</v>
      </c>
      <c r="O130" t="s">
        <v>631</v>
      </c>
      <c r="P130" s="2" t="s">
        <v>46</v>
      </c>
      <c r="Q130" t="s">
        <v>632</v>
      </c>
      <c r="R130">
        <v>1</v>
      </c>
      <c r="S130" t="s">
        <v>510</v>
      </c>
      <c r="T130" t="s">
        <v>511</v>
      </c>
      <c r="U130" t="s">
        <v>36</v>
      </c>
      <c r="V130" t="s">
        <v>51</v>
      </c>
      <c r="W130" t="s">
        <v>506</v>
      </c>
      <c r="X130" t="s">
        <v>52</v>
      </c>
      <c r="Y130" t="s">
        <v>512</v>
      </c>
      <c r="Z130" t="s">
        <v>633</v>
      </c>
      <c r="AA130">
        <f t="shared" si="16"/>
        <v>88</v>
      </c>
      <c r="AB130">
        <v>30</v>
      </c>
      <c r="AC130">
        <v>58</v>
      </c>
      <c r="AD130">
        <v>65.91</v>
      </c>
      <c r="AE130" t="s">
        <v>55</v>
      </c>
      <c r="AF130">
        <v>1</v>
      </c>
      <c r="AG130">
        <v>54.210249660000002</v>
      </c>
      <c r="AH130" s="6">
        <v>4.0670000000000002E-5</v>
      </c>
      <c r="AI130" t="s">
        <v>69</v>
      </c>
      <c r="AJ130" s="1" t="str">
        <f t="shared" si="17"/>
        <v>NC_000011.9:g.41246602T&gt;C</v>
      </c>
      <c r="AK130" s="2" t="str">
        <f t="shared" si="18"/>
        <v>c.946T&gt;C</v>
      </c>
      <c r="AL130" s="1" t="s">
        <v>46</v>
      </c>
      <c r="AM130" s="1" t="s">
        <v>46</v>
      </c>
      <c r="AN130" s="1" t="s">
        <v>46</v>
      </c>
      <c r="AO130" s="1" t="s">
        <v>46</v>
      </c>
      <c r="AP130" s="1" t="s">
        <v>46</v>
      </c>
      <c r="AQ130" s="1" t="s">
        <v>46</v>
      </c>
      <c r="AR130" s="1" t="s">
        <v>46</v>
      </c>
      <c r="AS130" s="2" t="s">
        <v>694</v>
      </c>
      <c r="AT130" s="2" t="s">
        <v>662</v>
      </c>
      <c r="AU130" s="2" t="s">
        <v>685</v>
      </c>
      <c r="AV130" s="2" t="s">
        <v>710</v>
      </c>
    </row>
    <row r="131" spans="1:48" x14ac:dyDescent="0.25">
      <c r="A131">
        <v>17</v>
      </c>
      <c r="B131">
        <v>41247890</v>
      </c>
      <c r="C131">
        <v>41247890</v>
      </c>
      <c r="D131" t="s">
        <v>57</v>
      </c>
      <c r="E131" t="s">
        <v>79</v>
      </c>
      <c r="F131" t="s">
        <v>93</v>
      </c>
      <c r="G131" t="s">
        <v>506</v>
      </c>
      <c r="H131" t="s">
        <v>507</v>
      </c>
      <c r="I131" t="s">
        <v>40</v>
      </c>
      <c r="J131" t="s">
        <v>41</v>
      </c>
      <c r="K131" t="s">
        <v>42</v>
      </c>
      <c r="L131">
        <v>-1</v>
      </c>
      <c r="M131" t="s">
        <v>43</v>
      </c>
      <c r="N131" t="s">
        <v>94</v>
      </c>
      <c r="O131" t="s">
        <v>634</v>
      </c>
      <c r="P131" s="2" t="s">
        <v>46</v>
      </c>
      <c r="Q131" t="s">
        <v>635</v>
      </c>
      <c r="R131">
        <v>6.0000000000000001E-3</v>
      </c>
      <c r="S131" t="s">
        <v>510</v>
      </c>
      <c r="T131" t="s">
        <v>511</v>
      </c>
      <c r="U131" t="s">
        <v>36</v>
      </c>
      <c r="V131" t="s">
        <v>51</v>
      </c>
      <c r="W131" t="s">
        <v>506</v>
      </c>
      <c r="X131" t="s">
        <v>52</v>
      </c>
      <c r="Y131" t="s">
        <v>512</v>
      </c>
      <c r="Z131" t="s">
        <v>636</v>
      </c>
      <c r="AA131">
        <f t="shared" si="16"/>
        <v>259</v>
      </c>
      <c r="AB131">
        <v>230</v>
      </c>
      <c r="AC131">
        <v>29</v>
      </c>
      <c r="AD131">
        <v>11.2</v>
      </c>
      <c r="AE131" t="s">
        <v>55</v>
      </c>
      <c r="AF131">
        <v>0.99999998899999998</v>
      </c>
      <c r="AG131">
        <v>18.358654219999998</v>
      </c>
      <c r="AH131" t="s">
        <v>46</v>
      </c>
      <c r="AI131" t="s">
        <v>69</v>
      </c>
      <c r="AJ131" s="1" t="str">
        <f t="shared" si="17"/>
        <v>NC_000011.9:g.41247890C&gt;T</v>
      </c>
      <c r="AK131" s="2" t="str">
        <f t="shared" si="18"/>
        <v>c.643C&gt;T</v>
      </c>
      <c r="AL131" s="1" t="s">
        <v>46</v>
      </c>
      <c r="AM131" s="1" t="s">
        <v>46</v>
      </c>
      <c r="AN131" s="1" t="s">
        <v>46</v>
      </c>
      <c r="AO131" s="1" t="s">
        <v>46</v>
      </c>
      <c r="AP131" s="1" t="s">
        <v>46</v>
      </c>
      <c r="AQ131" s="1" t="s">
        <v>46</v>
      </c>
      <c r="AR131" s="1" t="s">
        <v>46</v>
      </c>
      <c r="AS131" s="2" t="s">
        <v>694</v>
      </c>
      <c r="AT131" s="2" t="s">
        <v>662</v>
      </c>
      <c r="AU131" s="2" t="s">
        <v>685</v>
      </c>
      <c r="AV131" s="2" t="s">
        <v>710</v>
      </c>
    </row>
    <row r="132" spans="1:48" x14ac:dyDescent="0.25">
      <c r="A132">
        <v>17</v>
      </c>
      <c r="B132">
        <v>41199716</v>
      </c>
      <c r="C132">
        <v>41199716</v>
      </c>
      <c r="D132" t="s">
        <v>88</v>
      </c>
      <c r="E132" t="s">
        <v>79</v>
      </c>
      <c r="F132" t="s">
        <v>93</v>
      </c>
      <c r="G132" t="s">
        <v>506</v>
      </c>
      <c r="H132" t="s">
        <v>637</v>
      </c>
      <c r="I132" t="s">
        <v>40</v>
      </c>
      <c r="J132" t="s">
        <v>41</v>
      </c>
      <c r="K132" t="s">
        <v>42</v>
      </c>
      <c r="L132">
        <v>-1</v>
      </c>
      <c r="M132" t="s">
        <v>43</v>
      </c>
      <c r="N132" t="s">
        <v>221</v>
      </c>
      <c r="O132" s="5" t="s">
        <v>638</v>
      </c>
      <c r="P132" s="2" t="s">
        <v>46</v>
      </c>
      <c r="Q132" t="s">
        <v>639</v>
      </c>
      <c r="R132">
        <v>0</v>
      </c>
      <c r="S132" t="s">
        <v>510</v>
      </c>
      <c r="T132" t="s">
        <v>640</v>
      </c>
      <c r="U132" t="s">
        <v>36</v>
      </c>
      <c r="V132" t="s">
        <v>51</v>
      </c>
      <c r="W132" t="s">
        <v>506</v>
      </c>
      <c r="X132" t="s">
        <v>52</v>
      </c>
      <c r="Y132" t="s">
        <v>512</v>
      </c>
      <c r="Z132" t="s">
        <v>641</v>
      </c>
      <c r="AA132">
        <v>64</v>
      </c>
      <c r="AB132">
        <v>29</v>
      </c>
      <c r="AC132">
        <v>35</v>
      </c>
      <c r="AD132">
        <v>54.69</v>
      </c>
      <c r="AE132" t="s">
        <v>55</v>
      </c>
      <c r="AF132">
        <v>1</v>
      </c>
      <c r="AG132">
        <v>30.36796116</v>
      </c>
      <c r="AH132" s="6">
        <v>5.6950000000000002E-5</v>
      </c>
      <c r="AI132" t="s">
        <v>56</v>
      </c>
      <c r="AJ132" s="1" t="str">
        <f t="shared" si="17"/>
        <v>NC_000011.9:g.41199716A&gt;T</v>
      </c>
      <c r="AK132" s="2" t="str">
        <f t="shared" si="18"/>
        <v>c.2025A&gt;T</v>
      </c>
      <c r="AL132" s="1" t="s">
        <v>46</v>
      </c>
      <c r="AM132" s="1" t="s">
        <v>46</v>
      </c>
      <c r="AN132" s="1" t="s">
        <v>46</v>
      </c>
      <c r="AO132" s="1" t="s">
        <v>46</v>
      </c>
      <c r="AP132" s="1" t="s">
        <v>46</v>
      </c>
      <c r="AQ132" s="1" t="s">
        <v>46</v>
      </c>
      <c r="AR132" s="1" t="s">
        <v>46</v>
      </c>
      <c r="AS132" s="2" t="s">
        <v>46</v>
      </c>
      <c r="AT132" s="5" t="s">
        <v>662</v>
      </c>
      <c r="AU132" s="2" t="s">
        <v>685</v>
      </c>
      <c r="AV132" s="2" t="s">
        <v>710</v>
      </c>
    </row>
    <row r="133" spans="1:48" x14ac:dyDescent="0.25">
      <c r="A133" s="2">
        <v>13</v>
      </c>
      <c r="B133" s="2">
        <v>32907277</v>
      </c>
      <c r="C133" s="2">
        <v>32907277</v>
      </c>
      <c r="D133" s="2" t="s">
        <v>79</v>
      </c>
      <c r="E133" s="2" t="s">
        <v>92</v>
      </c>
      <c r="F133" s="2" t="s">
        <v>93</v>
      </c>
      <c r="G133" s="2" t="s">
        <v>255</v>
      </c>
      <c r="H133" s="2" t="s">
        <v>256</v>
      </c>
      <c r="I133" s="2" t="s">
        <v>40</v>
      </c>
      <c r="J133" s="2" t="s">
        <v>41</v>
      </c>
      <c r="K133" s="2" t="s">
        <v>42</v>
      </c>
      <c r="L133" s="2">
        <v>1</v>
      </c>
      <c r="M133" s="2" t="s">
        <v>43</v>
      </c>
      <c r="N133" s="2" t="s">
        <v>94</v>
      </c>
      <c r="O133" s="2" t="s">
        <v>369</v>
      </c>
      <c r="P133" s="2" t="s">
        <v>46</v>
      </c>
      <c r="Q133" s="2" t="s">
        <v>370</v>
      </c>
      <c r="R133" s="2">
        <v>1E-3</v>
      </c>
      <c r="S133" s="2" t="s">
        <v>259</v>
      </c>
      <c r="T133" s="2" t="s">
        <v>260</v>
      </c>
      <c r="U133" s="2" t="s">
        <v>36</v>
      </c>
      <c r="V133" s="2" t="s">
        <v>51</v>
      </c>
      <c r="W133" s="2" t="s">
        <v>255</v>
      </c>
      <c r="X133" s="2" t="s">
        <v>52</v>
      </c>
      <c r="Y133" s="2" t="s">
        <v>261</v>
      </c>
      <c r="Z133" s="2" t="s">
        <v>371</v>
      </c>
      <c r="AA133" s="2">
        <v>122</v>
      </c>
      <c r="AB133" s="2">
        <v>99</v>
      </c>
      <c r="AC133" s="2">
        <v>23</v>
      </c>
      <c r="AD133" s="2">
        <v>18.850000000000001</v>
      </c>
      <c r="AE133" s="2" t="s">
        <v>55</v>
      </c>
      <c r="AF133" s="2">
        <v>0.99999987800000001</v>
      </c>
      <c r="AG133" s="2">
        <v>15.91524667</v>
      </c>
      <c r="AH133" s="4">
        <v>4.0800000000000002E-5</v>
      </c>
      <c r="AI133" s="2" t="s">
        <v>56</v>
      </c>
      <c r="AJ133" s="1" t="str">
        <f t="shared" si="17"/>
        <v>NC_000011.9:g.32907277T&gt;G</v>
      </c>
      <c r="AK133" s="2" t="str">
        <f t="shared" si="18"/>
        <v>c.1662T&gt;G</v>
      </c>
      <c r="AL133" s="1" t="s">
        <v>46</v>
      </c>
      <c r="AM133" s="1" t="s">
        <v>46</v>
      </c>
      <c r="AN133" s="1" t="s">
        <v>46</v>
      </c>
      <c r="AO133" s="1" t="s">
        <v>46</v>
      </c>
      <c r="AP133" s="1" t="s">
        <v>46</v>
      </c>
      <c r="AQ133" s="1" t="s">
        <v>46</v>
      </c>
      <c r="AR133" s="1" t="s">
        <v>46</v>
      </c>
      <c r="AS133" s="10" t="s">
        <v>697</v>
      </c>
      <c r="AT133" s="2" t="s">
        <v>662</v>
      </c>
      <c r="AU133" s="10" t="s">
        <v>719</v>
      </c>
      <c r="AV133" s="10" t="s">
        <v>718</v>
      </c>
    </row>
    <row r="134" spans="1:48" x14ac:dyDescent="0.25">
      <c r="A134" s="2">
        <v>13</v>
      </c>
      <c r="B134" s="2">
        <v>32906593</v>
      </c>
      <c r="C134" s="2">
        <v>32906593</v>
      </c>
      <c r="D134" s="2" t="s">
        <v>57</v>
      </c>
      <c r="E134" s="2" t="s">
        <v>88</v>
      </c>
      <c r="F134" s="2" t="s">
        <v>93</v>
      </c>
      <c r="G134" s="2" t="s">
        <v>255</v>
      </c>
      <c r="H134" s="2" t="s">
        <v>256</v>
      </c>
      <c r="I134" s="2" t="s">
        <v>40</v>
      </c>
      <c r="J134" s="2" t="s">
        <v>41</v>
      </c>
      <c r="K134" s="2" t="s">
        <v>42</v>
      </c>
      <c r="L134" s="2">
        <v>1</v>
      </c>
      <c r="M134" s="2" t="s">
        <v>43</v>
      </c>
      <c r="N134" s="2" t="s">
        <v>94</v>
      </c>
      <c r="O134" s="2" t="s">
        <v>414</v>
      </c>
      <c r="P134" s="2" t="s">
        <v>46</v>
      </c>
      <c r="Q134" s="2" t="s">
        <v>415</v>
      </c>
      <c r="R134" s="2">
        <v>5.0000000000000001E-3</v>
      </c>
      <c r="S134" s="2" t="s">
        <v>259</v>
      </c>
      <c r="T134" s="2" t="s">
        <v>260</v>
      </c>
      <c r="U134" s="2" t="s">
        <v>36</v>
      </c>
      <c r="V134" s="2" t="s">
        <v>51</v>
      </c>
      <c r="W134" s="2" t="s">
        <v>255</v>
      </c>
      <c r="X134" s="2" t="s">
        <v>52</v>
      </c>
      <c r="Y134" s="2" t="s">
        <v>261</v>
      </c>
      <c r="Z134" s="2" t="s">
        <v>212</v>
      </c>
      <c r="AA134" s="2">
        <f>AB134+AC134</f>
        <v>96</v>
      </c>
      <c r="AB134" s="2">
        <v>51</v>
      </c>
      <c r="AC134" s="2">
        <v>45</v>
      </c>
      <c r="AD134" s="2">
        <v>46.88</v>
      </c>
      <c r="AE134" s="2" t="s">
        <v>55</v>
      </c>
      <c r="AF134" s="2">
        <v>1</v>
      </c>
      <c r="AG134" s="2">
        <v>37.226369820000002</v>
      </c>
      <c r="AH134" s="2">
        <v>8.1475999999999999E-4</v>
      </c>
      <c r="AI134" s="2" t="s">
        <v>69</v>
      </c>
      <c r="AJ134" s="1" t="str">
        <f t="shared" si="17"/>
        <v>NC_000011.9:g.32906593C&gt;A</v>
      </c>
      <c r="AK134" s="2" t="str">
        <f t="shared" si="18"/>
        <v>c.978C&gt;A</v>
      </c>
      <c r="AL134" s="1" t="s">
        <v>46</v>
      </c>
      <c r="AM134" s="1" t="s">
        <v>46</v>
      </c>
      <c r="AN134" s="1" t="s">
        <v>46</v>
      </c>
      <c r="AO134" s="1" t="s">
        <v>46</v>
      </c>
      <c r="AP134" s="1" t="s">
        <v>46</v>
      </c>
      <c r="AQ134" s="1" t="s">
        <v>46</v>
      </c>
      <c r="AR134" s="1" t="s">
        <v>46</v>
      </c>
      <c r="AS134" s="10" t="s">
        <v>705</v>
      </c>
      <c r="AT134" s="2" t="s">
        <v>662</v>
      </c>
      <c r="AU134" s="10" t="s">
        <v>719</v>
      </c>
      <c r="AV134" s="10" t="s">
        <v>718</v>
      </c>
    </row>
    <row r="135" spans="1:48" x14ac:dyDescent="0.25">
      <c r="A135" s="2">
        <v>13</v>
      </c>
      <c r="B135" s="2">
        <v>32912331</v>
      </c>
      <c r="C135" s="2">
        <v>32912331</v>
      </c>
      <c r="D135" s="2" t="s">
        <v>88</v>
      </c>
      <c r="E135" s="2" t="s">
        <v>79</v>
      </c>
      <c r="F135" s="2" t="s">
        <v>93</v>
      </c>
      <c r="G135" s="2" t="s">
        <v>255</v>
      </c>
      <c r="H135" s="2" t="s">
        <v>256</v>
      </c>
      <c r="I135" s="2" t="s">
        <v>40</v>
      </c>
      <c r="J135" s="2" t="s">
        <v>41</v>
      </c>
      <c r="K135" s="2" t="s">
        <v>42</v>
      </c>
      <c r="L135" s="2">
        <v>1</v>
      </c>
      <c r="M135" s="2" t="s">
        <v>43</v>
      </c>
      <c r="N135" s="2" t="s">
        <v>94</v>
      </c>
      <c r="O135" s="2" t="s">
        <v>416</v>
      </c>
      <c r="P135" s="2" t="s">
        <v>46</v>
      </c>
      <c r="Q135" s="2" t="s">
        <v>417</v>
      </c>
      <c r="R135" s="2">
        <v>0</v>
      </c>
      <c r="S135" s="2" t="s">
        <v>259</v>
      </c>
      <c r="T135" s="2" t="s">
        <v>260</v>
      </c>
      <c r="U135" s="2" t="s">
        <v>36</v>
      </c>
      <c r="V135" s="2" t="s">
        <v>51</v>
      </c>
      <c r="W135" s="2" t="s">
        <v>255</v>
      </c>
      <c r="X135" s="2" t="s">
        <v>52</v>
      </c>
      <c r="Y135" s="2" t="s">
        <v>261</v>
      </c>
      <c r="Z135" s="2" t="s">
        <v>418</v>
      </c>
      <c r="AA135" s="2">
        <v>128</v>
      </c>
      <c r="AB135" s="2">
        <v>68</v>
      </c>
      <c r="AC135" s="2">
        <v>60</v>
      </c>
      <c r="AD135" s="2">
        <v>46.88</v>
      </c>
      <c r="AE135" s="2" t="s">
        <v>55</v>
      </c>
      <c r="AF135" s="2">
        <v>1</v>
      </c>
      <c r="AG135" s="2">
        <v>49.635159760000001</v>
      </c>
      <c r="AH135" s="4">
        <v>1.028E-5</v>
      </c>
      <c r="AI135" s="2" t="s">
        <v>56</v>
      </c>
      <c r="AJ135" s="1" t="str">
        <f t="shared" si="17"/>
        <v>NC_000011.9:g.32912331A&gt;T</v>
      </c>
      <c r="AK135" s="2" t="str">
        <f t="shared" si="18"/>
        <v>c.3839A&gt;T</v>
      </c>
      <c r="AL135" s="1" t="s">
        <v>46</v>
      </c>
      <c r="AM135" s="1" t="s">
        <v>46</v>
      </c>
      <c r="AN135" s="1" t="s">
        <v>46</v>
      </c>
      <c r="AO135" s="1" t="s">
        <v>46</v>
      </c>
      <c r="AP135" s="1" t="s">
        <v>46</v>
      </c>
      <c r="AQ135" s="1" t="s">
        <v>46</v>
      </c>
      <c r="AR135" s="1" t="s">
        <v>46</v>
      </c>
      <c r="AS135" s="10" t="s">
        <v>697</v>
      </c>
      <c r="AT135" s="2" t="s">
        <v>662</v>
      </c>
      <c r="AU135" s="10" t="s">
        <v>719</v>
      </c>
      <c r="AV135" s="10" t="s">
        <v>718</v>
      </c>
    </row>
    <row r="136" spans="1:48" x14ac:dyDescent="0.25">
      <c r="A136" s="2">
        <v>13</v>
      </c>
      <c r="B136" s="2">
        <v>32907153</v>
      </c>
      <c r="C136" s="2">
        <v>32907153</v>
      </c>
      <c r="D136" s="2" t="s">
        <v>88</v>
      </c>
      <c r="E136" s="2" t="s">
        <v>92</v>
      </c>
      <c r="F136" s="2" t="s">
        <v>93</v>
      </c>
      <c r="G136" s="2" t="s">
        <v>255</v>
      </c>
      <c r="H136" s="2" t="s">
        <v>256</v>
      </c>
      <c r="I136" s="2" t="s">
        <v>40</v>
      </c>
      <c r="J136" s="2" t="s">
        <v>41</v>
      </c>
      <c r="K136" s="2" t="s">
        <v>42</v>
      </c>
      <c r="L136" s="2">
        <v>1</v>
      </c>
      <c r="M136" s="2" t="s">
        <v>43</v>
      </c>
      <c r="N136" s="2" t="s">
        <v>94</v>
      </c>
      <c r="O136" s="2" t="s">
        <v>431</v>
      </c>
      <c r="P136" s="2" t="s">
        <v>46</v>
      </c>
      <c r="Q136" s="2" t="s">
        <v>432</v>
      </c>
      <c r="R136" s="2">
        <v>8.3000000000000004E-2</v>
      </c>
      <c r="S136" s="2" t="s">
        <v>259</v>
      </c>
      <c r="T136" s="2" t="s">
        <v>260</v>
      </c>
      <c r="U136" s="2" t="s">
        <v>36</v>
      </c>
      <c r="V136" s="2" t="s">
        <v>51</v>
      </c>
      <c r="W136" s="2" t="s">
        <v>255</v>
      </c>
      <c r="X136" s="2" t="s">
        <v>52</v>
      </c>
      <c r="Y136" s="2" t="s">
        <v>261</v>
      </c>
      <c r="Z136" s="2" t="s">
        <v>433</v>
      </c>
      <c r="AA136" s="2">
        <v>110</v>
      </c>
      <c r="AB136" s="2">
        <v>55</v>
      </c>
      <c r="AC136" s="2">
        <v>55</v>
      </c>
      <c r="AD136" s="2">
        <v>50</v>
      </c>
      <c r="AE136" s="2" t="s">
        <v>55</v>
      </c>
      <c r="AF136" s="2">
        <v>1</v>
      </c>
      <c r="AG136" s="2">
        <v>46.362005009999997</v>
      </c>
      <c r="AH136" s="4">
        <v>4.935E-5</v>
      </c>
      <c r="AI136" s="2" t="s">
        <v>56</v>
      </c>
      <c r="AJ136" s="1" t="str">
        <f t="shared" si="17"/>
        <v>NC_000011.9:g.32907153A&gt;G</v>
      </c>
      <c r="AK136" s="2" t="str">
        <f t="shared" si="18"/>
        <v>c.1538A&gt;G</v>
      </c>
      <c r="AL136" s="1" t="s">
        <v>46</v>
      </c>
      <c r="AM136" s="1" t="s">
        <v>46</v>
      </c>
      <c r="AN136" s="1" t="s">
        <v>46</v>
      </c>
      <c r="AO136" s="1" t="s">
        <v>46</v>
      </c>
      <c r="AP136" s="1" t="s">
        <v>46</v>
      </c>
      <c r="AQ136" s="1" t="s">
        <v>46</v>
      </c>
      <c r="AR136" s="1" t="s">
        <v>46</v>
      </c>
      <c r="AS136" s="10" t="s">
        <v>697</v>
      </c>
      <c r="AT136" s="2" t="s">
        <v>662</v>
      </c>
      <c r="AU136" s="10" t="s">
        <v>719</v>
      </c>
      <c r="AV136" s="10" t="s">
        <v>718</v>
      </c>
    </row>
    <row r="137" spans="1:48" x14ac:dyDescent="0.25">
      <c r="A137" s="2">
        <v>13</v>
      </c>
      <c r="B137" s="2">
        <v>32906872</v>
      </c>
      <c r="C137" s="2">
        <v>32906872</v>
      </c>
      <c r="D137" s="2" t="s">
        <v>79</v>
      </c>
      <c r="E137" s="2" t="s">
        <v>36</v>
      </c>
      <c r="F137" s="2" t="s">
        <v>37</v>
      </c>
      <c r="G137" s="2" t="s">
        <v>255</v>
      </c>
      <c r="H137" s="2" t="s">
        <v>256</v>
      </c>
      <c r="I137" s="2" t="s">
        <v>40</v>
      </c>
      <c r="J137" s="2" t="s">
        <v>41</v>
      </c>
      <c r="K137" s="2" t="s">
        <v>42</v>
      </c>
      <c r="L137" s="2">
        <v>1</v>
      </c>
      <c r="M137" s="2" t="s">
        <v>43</v>
      </c>
      <c r="N137" s="2" t="s">
        <v>44</v>
      </c>
      <c r="O137" s="2" t="s">
        <v>326</v>
      </c>
      <c r="P137" s="2" t="s">
        <v>46</v>
      </c>
      <c r="Q137" s="2" t="s">
        <v>327</v>
      </c>
      <c r="R137" s="2">
        <v>0.29899999999999999</v>
      </c>
      <c r="S137" s="2" t="s">
        <v>259</v>
      </c>
      <c r="T137" s="2" t="s">
        <v>260</v>
      </c>
      <c r="U137" s="2" t="s">
        <v>36</v>
      </c>
      <c r="V137" s="2" t="s">
        <v>51</v>
      </c>
      <c r="W137" s="2" t="s">
        <v>255</v>
      </c>
      <c r="X137" s="2" t="s">
        <v>52</v>
      </c>
      <c r="Y137" s="2" t="s">
        <v>261</v>
      </c>
      <c r="Z137" s="2" t="s">
        <v>328</v>
      </c>
      <c r="AA137" s="2">
        <f>AB137+AC137</f>
        <v>44</v>
      </c>
      <c r="AB137" s="2">
        <v>16</v>
      </c>
      <c r="AC137" s="2">
        <v>28</v>
      </c>
      <c r="AD137" s="2">
        <v>63.64</v>
      </c>
      <c r="AE137" s="2" t="s">
        <v>55</v>
      </c>
      <c r="AF137" s="2">
        <v>1</v>
      </c>
      <c r="AG137" s="2">
        <v>25.759826830000002</v>
      </c>
      <c r="AH137" s="2" t="s">
        <v>46</v>
      </c>
      <c r="AI137" s="2" t="s">
        <v>62</v>
      </c>
      <c r="AJ137" s="2" t="str">
        <f>"NC_000011.9:g."&amp;B137&amp;"_"&amp;C137&amp;"del"&amp;D137</f>
        <v>NC_000011.9:g.32906872_32906872delT</v>
      </c>
      <c r="AK137" s="2" t="str">
        <f>O137&amp;"del"&amp;D137</f>
        <v>c.1257delT</v>
      </c>
      <c r="AL137" s="1" t="s">
        <v>46</v>
      </c>
      <c r="AM137" s="1" t="s">
        <v>46</v>
      </c>
      <c r="AN137" s="1" t="s">
        <v>46</v>
      </c>
      <c r="AO137" s="1" t="s">
        <v>46</v>
      </c>
      <c r="AP137" s="1" t="s">
        <v>46</v>
      </c>
      <c r="AQ137" s="1" t="s">
        <v>46</v>
      </c>
      <c r="AR137" s="1" t="s">
        <v>46</v>
      </c>
      <c r="AS137" s="9" t="s">
        <v>695</v>
      </c>
      <c r="AT137" s="9" t="s">
        <v>656</v>
      </c>
      <c r="AU137" s="9" t="s">
        <v>657</v>
      </c>
      <c r="AV137" s="9" t="s">
        <v>718</v>
      </c>
    </row>
    <row r="138" spans="1:48" x14ac:dyDescent="0.25">
      <c r="A138" s="2">
        <v>13</v>
      </c>
      <c r="B138" s="2">
        <v>32914767</v>
      </c>
      <c r="C138" s="2">
        <v>32914768</v>
      </c>
      <c r="D138" s="2" t="s">
        <v>329</v>
      </c>
      <c r="E138" s="2" t="s">
        <v>36</v>
      </c>
      <c r="F138" s="2" t="s">
        <v>37</v>
      </c>
      <c r="G138" s="2" t="s">
        <v>255</v>
      </c>
      <c r="H138" s="2" t="s">
        <v>256</v>
      </c>
      <c r="I138" s="2" t="s">
        <v>40</v>
      </c>
      <c r="J138" s="2" t="s">
        <v>41</v>
      </c>
      <c r="K138" s="2" t="s">
        <v>42</v>
      </c>
      <c r="L138" s="2">
        <v>1</v>
      </c>
      <c r="M138" s="2" t="s">
        <v>43</v>
      </c>
      <c r="N138" s="2" t="s">
        <v>44</v>
      </c>
      <c r="O138" s="2" t="s">
        <v>330</v>
      </c>
      <c r="P138" s="2" t="s">
        <v>46</v>
      </c>
      <c r="Q138" s="2" t="s">
        <v>331</v>
      </c>
      <c r="R138" s="2" t="s">
        <v>309</v>
      </c>
      <c r="S138" s="2" t="s">
        <v>259</v>
      </c>
      <c r="T138" s="2" t="s">
        <v>260</v>
      </c>
      <c r="U138" s="2" t="s">
        <v>36</v>
      </c>
      <c r="V138" s="2" t="s">
        <v>51</v>
      </c>
      <c r="W138" s="2" t="s">
        <v>255</v>
      </c>
      <c r="X138" s="2" t="s">
        <v>52</v>
      </c>
      <c r="Y138" s="2" t="s">
        <v>261</v>
      </c>
      <c r="Z138" s="2" t="s">
        <v>332</v>
      </c>
      <c r="AA138" s="2">
        <v>66</v>
      </c>
      <c r="AB138" s="2">
        <v>14</v>
      </c>
      <c r="AC138" s="2">
        <v>52</v>
      </c>
      <c r="AD138" s="2">
        <v>78.790000000000006</v>
      </c>
      <c r="AE138" s="2" t="s">
        <v>55</v>
      </c>
      <c r="AF138" s="2">
        <v>1</v>
      </c>
      <c r="AG138" s="2">
        <v>53.733990480000003</v>
      </c>
      <c r="AH138" s="4">
        <v>1.6480000000000001E-5</v>
      </c>
      <c r="AI138" s="2" t="s">
        <v>56</v>
      </c>
      <c r="AJ138" s="2" t="str">
        <f>"NC_000011.9:g."&amp;B138&amp;"_"&amp;C138&amp;"del"&amp;D138</f>
        <v>NC_000011.9:g.32914767_32914768delTT</v>
      </c>
      <c r="AK138" s="2" t="str">
        <f>O138&amp;"del"&amp;D138</f>
        <v>c.6275_6276delTT</v>
      </c>
      <c r="AL138" s="1" t="s">
        <v>46</v>
      </c>
      <c r="AM138" s="1" t="s">
        <v>46</v>
      </c>
      <c r="AN138" s="1" t="s">
        <v>46</v>
      </c>
      <c r="AO138" s="1" t="s">
        <v>46</v>
      </c>
      <c r="AP138" s="1" t="s">
        <v>46</v>
      </c>
      <c r="AQ138" s="1" t="s">
        <v>46</v>
      </c>
      <c r="AR138" s="1" t="s">
        <v>46</v>
      </c>
      <c r="AS138" s="9" t="s">
        <v>695</v>
      </c>
      <c r="AT138" s="9" t="s">
        <v>656</v>
      </c>
      <c r="AU138" s="9" t="s">
        <v>657</v>
      </c>
      <c r="AV138" s="9" t="s">
        <v>718</v>
      </c>
    </row>
    <row r="139" spans="1:48" x14ac:dyDescent="0.25">
      <c r="A139" s="2">
        <v>13</v>
      </c>
      <c r="B139" s="2">
        <v>32914767</v>
      </c>
      <c r="C139" s="2">
        <v>32914768</v>
      </c>
      <c r="D139" s="2" t="s">
        <v>329</v>
      </c>
      <c r="E139" s="2" t="s">
        <v>36</v>
      </c>
      <c r="F139" s="2" t="s">
        <v>37</v>
      </c>
      <c r="G139" s="2" t="s">
        <v>255</v>
      </c>
      <c r="H139" s="2" t="s">
        <v>256</v>
      </c>
      <c r="I139" s="2" t="s">
        <v>40</v>
      </c>
      <c r="J139" s="2" t="s">
        <v>41</v>
      </c>
      <c r="K139" s="2" t="s">
        <v>42</v>
      </c>
      <c r="L139" s="2">
        <v>1</v>
      </c>
      <c r="M139" s="2" t="s">
        <v>43</v>
      </c>
      <c r="N139" s="2" t="s">
        <v>44</v>
      </c>
      <c r="O139" s="2" t="s">
        <v>330</v>
      </c>
      <c r="P139" s="2" t="s">
        <v>46</v>
      </c>
      <c r="Q139" s="2" t="s">
        <v>331</v>
      </c>
      <c r="R139" s="2" t="s">
        <v>309</v>
      </c>
      <c r="S139" s="2" t="s">
        <v>259</v>
      </c>
      <c r="T139" s="2" t="s">
        <v>260</v>
      </c>
      <c r="U139" s="2" t="s">
        <v>36</v>
      </c>
      <c r="V139" s="2" t="s">
        <v>51</v>
      </c>
      <c r="W139" s="2" t="s">
        <v>255</v>
      </c>
      <c r="X139" s="2" t="s">
        <v>52</v>
      </c>
      <c r="Y139" s="2" t="s">
        <v>261</v>
      </c>
      <c r="Z139" s="2" t="s">
        <v>333</v>
      </c>
      <c r="AA139" s="2">
        <v>114</v>
      </c>
      <c r="AB139" s="2">
        <v>23</v>
      </c>
      <c r="AC139" s="2">
        <v>91</v>
      </c>
      <c r="AD139" s="2">
        <v>79.819999999999993</v>
      </c>
      <c r="AE139" s="2" t="s">
        <v>55</v>
      </c>
      <c r="AF139" s="2">
        <v>1</v>
      </c>
      <c r="AG139" s="2">
        <v>94.897422129999995</v>
      </c>
      <c r="AH139" s="4">
        <v>1.6480000000000001E-5</v>
      </c>
      <c r="AI139" s="2" t="s">
        <v>56</v>
      </c>
      <c r="AJ139" s="2" t="str">
        <f>"NC_000011.9:g."&amp;B139&amp;"_"&amp;C139&amp;"del"&amp;D139</f>
        <v>NC_000011.9:g.32914767_32914768delTT</v>
      </c>
      <c r="AK139" s="2" t="str">
        <f>O139&amp;"del"&amp;D139</f>
        <v>c.6275_6276delTT</v>
      </c>
      <c r="AL139" s="1" t="s">
        <v>46</v>
      </c>
      <c r="AM139" s="1" t="s">
        <v>46</v>
      </c>
      <c r="AN139" s="1" t="s">
        <v>46</v>
      </c>
      <c r="AO139" s="1" t="s">
        <v>46</v>
      </c>
      <c r="AP139" s="1" t="s">
        <v>46</v>
      </c>
      <c r="AQ139" s="1" t="s">
        <v>46</v>
      </c>
      <c r="AR139" s="1" t="s">
        <v>46</v>
      </c>
      <c r="AS139" s="9" t="s">
        <v>695</v>
      </c>
      <c r="AT139" s="9" t="s">
        <v>656</v>
      </c>
      <c r="AU139" s="9" t="s">
        <v>657</v>
      </c>
      <c r="AV139" s="9" t="s">
        <v>718</v>
      </c>
    </row>
    <row r="140" spans="1:48" x14ac:dyDescent="0.25">
      <c r="A140" s="2">
        <v>13</v>
      </c>
      <c r="B140" s="2">
        <v>32912623</v>
      </c>
      <c r="C140" s="2">
        <v>32912624</v>
      </c>
      <c r="D140" s="2" t="s">
        <v>36</v>
      </c>
      <c r="E140" s="2" t="s">
        <v>355</v>
      </c>
      <c r="F140" s="2" t="s">
        <v>334</v>
      </c>
      <c r="G140" s="2" t="s">
        <v>255</v>
      </c>
      <c r="H140" s="2" t="s">
        <v>256</v>
      </c>
      <c r="I140" s="2" t="s">
        <v>40</v>
      </c>
      <c r="J140" s="2" t="s">
        <v>41</v>
      </c>
      <c r="K140" s="2" t="s">
        <v>42</v>
      </c>
      <c r="L140" s="2">
        <v>1</v>
      </c>
      <c r="M140" s="2" t="s">
        <v>43</v>
      </c>
      <c r="N140" s="2" t="s">
        <v>356</v>
      </c>
      <c r="O140" s="2" t="s">
        <v>357</v>
      </c>
      <c r="P140" s="2" t="s">
        <v>46</v>
      </c>
      <c r="Q140" s="2" t="s">
        <v>358</v>
      </c>
      <c r="R140" s="2" t="s">
        <v>309</v>
      </c>
      <c r="S140" s="2" t="s">
        <v>259</v>
      </c>
      <c r="T140" s="2" t="s">
        <v>260</v>
      </c>
      <c r="U140" s="2" t="s">
        <v>36</v>
      </c>
      <c r="V140" s="2" t="s">
        <v>51</v>
      </c>
      <c r="W140" s="2" t="s">
        <v>255</v>
      </c>
      <c r="X140" s="2" t="s">
        <v>52</v>
      </c>
      <c r="Y140" s="2" t="s">
        <v>261</v>
      </c>
      <c r="Z140" s="2" t="s">
        <v>359</v>
      </c>
      <c r="AA140" s="2">
        <f>AB140+AC140</f>
        <v>54</v>
      </c>
      <c r="AB140" s="2">
        <v>30</v>
      </c>
      <c r="AC140" s="2">
        <v>24</v>
      </c>
      <c r="AD140" s="2">
        <v>44.44</v>
      </c>
      <c r="AE140" s="2" t="s">
        <v>55</v>
      </c>
      <c r="AF140" s="2">
        <v>0.99999999699999997</v>
      </c>
      <c r="AG140" s="2">
        <v>19.569626230000001</v>
      </c>
      <c r="AH140" s="2" t="s">
        <v>46</v>
      </c>
      <c r="AI140" s="2" t="s">
        <v>69</v>
      </c>
      <c r="AJ140" s="2" t="str">
        <f>"NC_000011.9:g."&amp;B140&amp;"_"&amp;C140&amp;"ins"&amp;E140</f>
        <v>NC_000011.9:g.32912623_32912624insTGAGGA</v>
      </c>
      <c r="AK140" s="2" t="str">
        <f>O140&amp;"ins"&amp;E140</f>
        <v>c.4131_4132insTGAGGA</v>
      </c>
      <c r="AL140" s="1" t="s">
        <v>46</v>
      </c>
      <c r="AM140" s="1" t="s">
        <v>46</v>
      </c>
      <c r="AN140" s="1" t="s">
        <v>46</v>
      </c>
      <c r="AO140" s="1" t="s">
        <v>46</v>
      </c>
      <c r="AP140" s="1" t="s">
        <v>46</v>
      </c>
      <c r="AQ140" s="1" t="s">
        <v>46</v>
      </c>
      <c r="AR140" s="1" t="s">
        <v>46</v>
      </c>
      <c r="AS140" s="9" t="s">
        <v>696</v>
      </c>
      <c r="AT140" s="2" t="s">
        <v>662</v>
      </c>
      <c r="AU140" s="9" t="s">
        <v>657</v>
      </c>
      <c r="AV140" s="9" t="s">
        <v>718</v>
      </c>
    </row>
    <row r="141" spans="1:48" x14ac:dyDescent="0.25">
      <c r="A141" s="2">
        <v>13</v>
      </c>
      <c r="B141" s="2">
        <v>32937327</v>
      </c>
      <c r="C141" s="2">
        <v>32937327</v>
      </c>
      <c r="D141" s="2" t="s">
        <v>88</v>
      </c>
      <c r="E141" s="2" t="s">
        <v>79</v>
      </c>
      <c r="F141" s="2" t="s">
        <v>93</v>
      </c>
      <c r="G141" s="2" t="s">
        <v>255</v>
      </c>
      <c r="H141" s="2" t="s">
        <v>256</v>
      </c>
      <c r="I141" s="2" t="s">
        <v>40</v>
      </c>
      <c r="J141" s="2" t="s">
        <v>41</v>
      </c>
      <c r="K141" s="2" t="s">
        <v>42</v>
      </c>
      <c r="L141" s="2">
        <v>1</v>
      </c>
      <c r="M141" s="2" t="s">
        <v>43</v>
      </c>
      <c r="N141" s="2" t="s">
        <v>94</v>
      </c>
      <c r="O141" s="2" t="s">
        <v>463</v>
      </c>
      <c r="P141" s="2" t="s">
        <v>46</v>
      </c>
      <c r="Q141" s="2" t="s">
        <v>464</v>
      </c>
      <c r="R141" s="2">
        <v>1</v>
      </c>
      <c r="S141" s="2" t="s">
        <v>299</v>
      </c>
      <c r="T141" s="2" t="s">
        <v>260</v>
      </c>
      <c r="U141" s="2" t="s">
        <v>36</v>
      </c>
      <c r="V141" s="2" t="s">
        <v>51</v>
      </c>
      <c r="W141" s="2" t="s">
        <v>255</v>
      </c>
      <c r="X141" s="2" t="s">
        <v>52</v>
      </c>
      <c r="Y141" s="2" t="s">
        <v>261</v>
      </c>
      <c r="Z141" s="2" t="s">
        <v>269</v>
      </c>
      <c r="AA141" s="2">
        <f>AB141+AC141</f>
        <v>39</v>
      </c>
      <c r="AB141" s="2">
        <v>15</v>
      </c>
      <c r="AC141" s="2">
        <v>24</v>
      </c>
      <c r="AD141" s="2">
        <v>61.54</v>
      </c>
      <c r="AE141" s="2" t="s">
        <v>55</v>
      </c>
      <c r="AF141" s="2">
        <v>1</v>
      </c>
      <c r="AG141" s="2">
        <v>21.768035690000001</v>
      </c>
      <c r="AH141" s="2" t="s">
        <v>46</v>
      </c>
      <c r="AI141" s="2" t="s">
        <v>69</v>
      </c>
      <c r="AJ141" s="1" t="str">
        <f>"NC_000011.9:g."&amp;B141&amp;D141&amp;"&gt;"&amp;E141</f>
        <v>NC_000011.9:g.32937327A&gt;T</v>
      </c>
      <c r="AK141" s="2" t="str">
        <f>O141&amp;D141&amp;"&gt;"&amp;E141</f>
        <v>c.7988A&gt;T</v>
      </c>
      <c r="AL141" s="1" t="s">
        <v>46</v>
      </c>
      <c r="AM141" s="1" t="s">
        <v>46</v>
      </c>
      <c r="AN141" s="1" t="s">
        <v>46</v>
      </c>
      <c r="AO141" s="1" t="s">
        <v>46</v>
      </c>
      <c r="AP141" s="1" t="s">
        <v>46</v>
      </c>
      <c r="AQ141" s="1" t="s">
        <v>46</v>
      </c>
      <c r="AR141" s="1" t="s">
        <v>46</v>
      </c>
      <c r="AS141" s="9" t="s">
        <v>708</v>
      </c>
      <c r="AT141" s="2" t="s">
        <v>662</v>
      </c>
      <c r="AU141" s="9" t="s">
        <v>657</v>
      </c>
      <c r="AV141" s="9" t="s">
        <v>718</v>
      </c>
    </row>
    <row r="142" spans="1:48" x14ac:dyDescent="0.25">
      <c r="A142" s="2">
        <v>13</v>
      </c>
      <c r="B142" s="2">
        <v>32913381</v>
      </c>
      <c r="C142" s="2">
        <v>32913381</v>
      </c>
      <c r="D142" s="2" t="s">
        <v>57</v>
      </c>
      <c r="E142" s="2" t="s">
        <v>92</v>
      </c>
      <c r="F142" s="2" t="s">
        <v>93</v>
      </c>
      <c r="G142" s="2" t="s">
        <v>255</v>
      </c>
      <c r="H142" s="2" t="s">
        <v>256</v>
      </c>
      <c r="I142" s="2" t="s">
        <v>40</v>
      </c>
      <c r="J142" s="2" t="s">
        <v>41</v>
      </c>
      <c r="K142" s="2" t="s">
        <v>42</v>
      </c>
      <c r="L142" s="2">
        <v>1</v>
      </c>
      <c r="M142" s="2" t="s">
        <v>43</v>
      </c>
      <c r="N142" s="2" t="s">
        <v>221</v>
      </c>
      <c r="O142" s="2" t="s">
        <v>497</v>
      </c>
      <c r="P142" s="2" t="s">
        <v>46</v>
      </c>
      <c r="Q142" s="2" t="s">
        <v>498</v>
      </c>
      <c r="R142" s="2">
        <v>8.9999999999999993E-3</v>
      </c>
      <c r="S142" s="2" t="s">
        <v>259</v>
      </c>
      <c r="T142" s="2" t="s">
        <v>260</v>
      </c>
      <c r="U142" s="2" t="s">
        <v>36</v>
      </c>
      <c r="V142" s="2" t="s">
        <v>51</v>
      </c>
      <c r="W142" s="2" t="s">
        <v>255</v>
      </c>
      <c r="X142" s="2" t="s">
        <v>52</v>
      </c>
      <c r="Y142" s="2" t="s">
        <v>261</v>
      </c>
      <c r="Z142" s="2" t="s">
        <v>499</v>
      </c>
      <c r="AA142" s="2">
        <v>147</v>
      </c>
      <c r="AB142" s="2">
        <v>76</v>
      </c>
      <c r="AC142" s="2">
        <v>71</v>
      </c>
      <c r="AD142" s="2">
        <v>47.97</v>
      </c>
      <c r="AE142" s="2" t="s">
        <v>55</v>
      </c>
      <c r="AF142" s="2">
        <v>1</v>
      </c>
      <c r="AG142" s="2">
        <v>59.237890800000002</v>
      </c>
      <c r="AH142" s="4">
        <v>1.6529999999999999E-5</v>
      </c>
      <c r="AI142" s="2" t="s">
        <v>56</v>
      </c>
      <c r="AJ142" s="1" t="str">
        <f>"NC_000011.9:g."&amp;B142&amp;D142&amp;"&gt;"&amp;E142</f>
        <v>NC_000011.9:g.32913381C&gt;G</v>
      </c>
      <c r="AK142" s="2" t="str">
        <f>O142&amp;D142&amp;"&gt;"&amp;E142</f>
        <v>c.4889C&gt;G</v>
      </c>
      <c r="AL142" s="1" t="s">
        <v>46</v>
      </c>
      <c r="AM142" s="1" t="s">
        <v>46</v>
      </c>
      <c r="AN142" s="1" t="s">
        <v>46</v>
      </c>
      <c r="AO142" s="1" t="s">
        <v>46</v>
      </c>
      <c r="AP142" s="1" t="s">
        <v>46</v>
      </c>
      <c r="AQ142" s="1" t="s">
        <v>46</v>
      </c>
      <c r="AR142" s="1" t="s">
        <v>46</v>
      </c>
      <c r="AS142" s="9" t="s">
        <v>695</v>
      </c>
      <c r="AT142" s="9" t="s">
        <v>656</v>
      </c>
      <c r="AU142" s="9" t="s">
        <v>657</v>
      </c>
      <c r="AV142" s="9" t="s">
        <v>718</v>
      </c>
    </row>
    <row r="143" spans="1:48" x14ac:dyDescent="0.25">
      <c r="A143" s="2">
        <v>13</v>
      </c>
      <c r="B143" s="2">
        <v>32972574</v>
      </c>
      <c r="C143" s="2">
        <v>32972574</v>
      </c>
      <c r="D143" s="2" t="s">
        <v>57</v>
      </c>
      <c r="E143" s="2" t="s">
        <v>92</v>
      </c>
      <c r="F143" s="2" t="s">
        <v>93</v>
      </c>
      <c r="G143" s="2" t="s">
        <v>255</v>
      </c>
      <c r="H143" s="2" t="s">
        <v>256</v>
      </c>
      <c r="I143" s="2" t="s">
        <v>40</v>
      </c>
      <c r="J143" s="2" t="s">
        <v>41</v>
      </c>
      <c r="K143" s="2" t="s">
        <v>42</v>
      </c>
      <c r="L143" s="2">
        <v>1</v>
      </c>
      <c r="M143" s="2" t="s">
        <v>43</v>
      </c>
      <c r="N143" s="2" t="s">
        <v>221</v>
      </c>
      <c r="O143" s="2" t="s">
        <v>500</v>
      </c>
      <c r="P143" s="2" t="s">
        <v>46</v>
      </c>
      <c r="Q143" s="2" t="s">
        <v>501</v>
      </c>
      <c r="R143" s="2">
        <v>0</v>
      </c>
      <c r="S143" s="2" t="s">
        <v>259</v>
      </c>
      <c r="T143" s="2" t="s">
        <v>260</v>
      </c>
      <c r="U143" s="2" t="s">
        <v>36</v>
      </c>
      <c r="V143" s="2" t="s">
        <v>51</v>
      </c>
      <c r="W143" s="2" t="s">
        <v>255</v>
      </c>
      <c r="X143" s="2" t="s">
        <v>52</v>
      </c>
      <c r="Y143" s="2" t="s">
        <v>261</v>
      </c>
      <c r="Z143" s="2" t="s">
        <v>502</v>
      </c>
      <c r="AA143" s="2">
        <v>154</v>
      </c>
      <c r="AB143" s="2">
        <v>71</v>
      </c>
      <c r="AC143" s="2">
        <v>83</v>
      </c>
      <c r="AD143" s="2">
        <v>53.55</v>
      </c>
      <c r="AE143" s="2" t="s">
        <v>55</v>
      </c>
      <c r="AF143" s="2">
        <v>1</v>
      </c>
      <c r="AG143" s="2">
        <v>71.659961440000004</v>
      </c>
      <c r="AH143" s="4">
        <v>1.6290000000000002E-5</v>
      </c>
      <c r="AI143" s="2" t="s">
        <v>56</v>
      </c>
      <c r="AJ143" s="1" t="str">
        <f>"NC_000011.9:g."&amp;B143&amp;D143&amp;"&gt;"&amp;E143</f>
        <v>NC_000011.9:g.32972574C&gt;G</v>
      </c>
      <c r="AK143" s="2" t="str">
        <f>O143&amp;D143&amp;"&gt;"&amp;E143</f>
        <v>c.9924C&gt;G</v>
      </c>
      <c r="AL143" s="1" t="s">
        <v>46</v>
      </c>
      <c r="AM143" s="1" t="s">
        <v>46</v>
      </c>
      <c r="AN143" s="1" t="s">
        <v>46</v>
      </c>
      <c r="AO143" s="1" t="s">
        <v>46</v>
      </c>
      <c r="AP143" s="1" t="s">
        <v>46</v>
      </c>
      <c r="AQ143" s="1" t="s">
        <v>46</v>
      </c>
      <c r="AR143" s="1" t="s">
        <v>46</v>
      </c>
      <c r="AS143" s="9" t="s">
        <v>709</v>
      </c>
      <c r="AT143" s="9" t="s">
        <v>656</v>
      </c>
      <c r="AU143" s="9" t="s">
        <v>657</v>
      </c>
      <c r="AV143" s="9" t="s">
        <v>718</v>
      </c>
    </row>
    <row r="144" spans="1:48" x14ac:dyDescent="0.25">
      <c r="A144" s="2">
        <v>13</v>
      </c>
      <c r="B144" s="2">
        <v>32914174</v>
      </c>
      <c r="C144" s="2">
        <v>32914174</v>
      </c>
      <c r="D144" s="2" t="s">
        <v>57</v>
      </c>
      <c r="E144" s="2" t="s">
        <v>92</v>
      </c>
      <c r="F144" s="2" t="s">
        <v>93</v>
      </c>
      <c r="G144" s="2" t="s">
        <v>255</v>
      </c>
      <c r="H144" s="2" t="s">
        <v>256</v>
      </c>
      <c r="I144" s="2" t="s">
        <v>40</v>
      </c>
      <c r="J144" s="2" t="s">
        <v>41</v>
      </c>
      <c r="K144" s="2" t="s">
        <v>42</v>
      </c>
      <c r="L144" s="2">
        <v>1</v>
      </c>
      <c r="M144" s="2" t="s">
        <v>43</v>
      </c>
      <c r="N144" s="2" t="s">
        <v>221</v>
      </c>
      <c r="O144" s="2" t="s">
        <v>503</v>
      </c>
      <c r="P144" s="2" t="s">
        <v>46</v>
      </c>
      <c r="Q144" s="2" t="s">
        <v>504</v>
      </c>
      <c r="R144" s="2">
        <v>0</v>
      </c>
      <c r="S144" s="2" t="s">
        <v>259</v>
      </c>
      <c r="T144" s="2" t="s">
        <v>260</v>
      </c>
      <c r="U144" s="2" t="s">
        <v>36</v>
      </c>
      <c r="V144" s="2" t="s">
        <v>51</v>
      </c>
      <c r="W144" s="2" t="s">
        <v>255</v>
      </c>
      <c r="X144" s="2" t="s">
        <v>52</v>
      </c>
      <c r="Y144" s="2" t="s">
        <v>261</v>
      </c>
      <c r="Z144" s="2" t="s">
        <v>505</v>
      </c>
      <c r="AA144" s="2">
        <f t="shared" ref="AA144:AA154" si="19">AB144+AC144</f>
        <v>137</v>
      </c>
      <c r="AB144" s="2">
        <v>47</v>
      </c>
      <c r="AC144" s="2">
        <v>90</v>
      </c>
      <c r="AD144" s="2">
        <v>65.22</v>
      </c>
      <c r="AE144" s="2" t="s">
        <v>55</v>
      </c>
      <c r="AF144" s="2">
        <v>1</v>
      </c>
      <c r="AG144" s="2">
        <v>83.991576179999996</v>
      </c>
      <c r="AH144" s="2" t="s">
        <v>46</v>
      </c>
      <c r="AI144" s="2" t="s">
        <v>69</v>
      </c>
      <c r="AJ144" s="1" t="str">
        <f>"NC_000011.9:g."&amp;B144&amp;D144&amp;"&gt;"&amp;E144</f>
        <v>NC_000011.9:g.32914174C&gt;G</v>
      </c>
      <c r="AK144" s="2" t="str">
        <f>O144&amp;D144&amp;"&gt;"&amp;E144</f>
        <v>c.5682C&gt;G</v>
      </c>
      <c r="AL144" s="1" t="s">
        <v>46</v>
      </c>
      <c r="AM144" s="1" t="s">
        <v>46</v>
      </c>
      <c r="AN144" s="1" t="s">
        <v>46</v>
      </c>
      <c r="AO144" s="1" t="s">
        <v>46</v>
      </c>
      <c r="AP144" s="1" t="s">
        <v>46</v>
      </c>
      <c r="AQ144" s="1" t="s">
        <v>46</v>
      </c>
      <c r="AR144" s="1" t="s">
        <v>46</v>
      </c>
      <c r="AS144" s="9" t="s">
        <v>695</v>
      </c>
      <c r="AT144" s="9" t="s">
        <v>656</v>
      </c>
      <c r="AU144" s="9" t="s">
        <v>657</v>
      </c>
      <c r="AV144" s="9" t="s">
        <v>718</v>
      </c>
    </row>
    <row r="145" spans="1:48" x14ac:dyDescent="0.25">
      <c r="A145" s="22">
        <v>13</v>
      </c>
      <c r="B145" s="22">
        <v>32907395</v>
      </c>
      <c r="C145" s="22">
        <v>32907395</v>
      </c>
      <c r="D145" s="22" t="s">
        <v>88</v>
      </c>
      <c r="E145" s="22" t="s">
        <v>36</v>
      </c>
      <c r="F145" s="22" t="s">
        <v>37</v>
      </c>
      <c r="G145" s="22" t="s">
        <v>255</v>
      </c>
      <c r="H145" s="22" t="s">
        <v>256</v>
      </c>
      <c r="I145" s="22" t="s">
        <v>40</v>
      </c>
      <c r="J145" s="22" t="s">
        <v>41</v>
      </c>
      <c r="K145" s="22" t="s">
        <v>42</v>
      </c>
      <c r="L145" s="22">
        <v>1</v>
      </c>
      <c r="M145" s="22" t="s">
        <v>43</v>
      </c>
      <c r="N145" s="22" t="s">
        <v>44</v>
      </c>
      <c r="O145" s="22" t="s">
        <v>257</v>
      </c>
      <c r="P145" s="22" t="s">
        <v>46</v>
      </c>
      <c r="Q145" s="22" t="s">
        <v>258</v>
      </c>
      <c r="R145" s="22">
        <v>0.38700000000000001</v>
      </c>
      <c r="S145" s="22" t="s">
        <v>259</v>
      </c>
      <c r="T145" s="22" t="s">
        <v>260</v>
      </c>
      <c r="U145" s="22" t="s">
        <v>36</v>
      </c>
      <c r="V145" s="22" t="s">
        <v>51</v>
      </c>
      <c r="W145" s="22" t="s">
        <v>255</v>
      </c>
      <c r="X145" s="22" t="s">
        <v>52</v>
      </c>
      <c r="Y145" s="22" t="s">
        <v>261</v>
      </c>
      <c r="Z145" s="22" t="s">
        <v>262</v>
      </c>
      <c r="AA145" s="22">
        <f t="shared" si="19"/>
        <v>158</v>
      </c>
      <c r="AB145" s="22">
        <v>150</v>
      </c>
      <c r="AC145" s="22">
        <v>8</v>
      </c>
      <c r="AD145" s="22">
        <v>5.0599999999999996</v>
      </c>
      <c r="AE145" s="22" t="s">
        <v>55</v>
      </c>
      <c r="AF145" s="22">
        <v>0.98186193799999999</v>
      </c>
      <c r="AG145" s="22">
        <v>4.0611321690000004</v>
      </c>
      <c r="AH145" s="22" t="s">
        <v>46</v>
      </c>
      <c r="AI145" s="22" t="s">
        <v>69</v>
      </c>
      <c r="AJ145" s="22" t="str">
        <f t="shared" ref="AJ145:AJ161" si="20">"NC_000011.9:g."&amp;B145&amp;"_"&amp;C145&amp;"del"&amp;D145</f>
        <v>NC_000011.9:g.32907395_32907395delA</v>
      </c>
      <c r="AK145" s="22" t="str">
        <f t="shared" ref="AK145:AK161" si="21">O145&amp;"del"&amp;D145</f>
        <v>c.1780delA</v>
      </c>
      <c r="AL145" s="24" t="s">
        <v>46</v>
      </c>
      <c r="AM145" s="24" t="s">
        <v>46</v>
      </c>
      <c r="AN145" s="24" t="s">
        <v>46</v>
      </c>
      <c r="AO145" s="24" t="s">
        <v>46</v>
      </c>
      <c r="AP145" s="24" t="s">
        <v>46</v>
      </c>
      <c r="AQ145" s="24" t="s">
        <v>46</v>
      </c>
      <c r="AR145" s="24" t="s">
        <v>46</v>
      </c>
      <c r="AS145" s="22" t="s">
        <v>694</v>
      </c>
      <c r="AT145" s="25" t="s">
        <v>656</v>
      </c>
      <c r="AU145" s="25" t="s">
        <v>656</v>
      </c>
      <c r="AV145" s="25" t="s">
        <v>13</v>
      </c>
    </row>
    <row r="146" spans="1:48" x14ac:dyDescent="0.25">
      <c r="A146" s="2">
        <v>13</v>
      </c>
      <c r="B146" s="2">
        <v>32907416</v>
      </c>
      <c r="C146" s="2">
        <v>32907417</v>
      </c>
      <c r="D146" s="2" t="s">
        <v>263</v>
      </c>
      <c r="E146" s="2" t="s">
        <v>36</v>
      </c>
      <c r="F146" s="2" t="s">
        <v>37</v>
      </c>
      <c r="G146" s="2" t="s">
        <v>255</v>
      </c>
      <c r="H146" s="2" t="s">
        <v>256</v>
      </c>
      <c r="I146" s="2" t="s">
        <v>40</v>
      </c>
      <c r="J146" s="2" t="s">
        <v>41</v>
      </c>
      <c r="K146" s="2" t="s">
        <v>42</v>
      </c>
      <c r="L146" s="2">
        <v>1</v>
      </c>
      <c r="M146" s="2" t="s">
        <v>43</v>
      </c>
      <c r="N146" s="2" t="s">
        <v>44</v>
      </c>
      <c r="O146" s="2" t="s">
        <v>264</v>
      </c>
      <c r="P146" s="2" t="s">
        <v>46</v>
      </c>
      <c r="Q146" s="2" t="s">
        <v>265</v>
      </c>
      <c r="R146" s="2" t="s">
        <v>266</v>
      </c>
      <c r="S146" s="2" t="s">
        <v>259</v>
      </c>
      <c r="T146" s="2" t="s">
        <v>260</v>
      </c>
      <c r="U146" s="2" t="s">
        <v>36</v>
      </c>
      <c r="V146" s="2" t="s">
        <v>51</v>
      </c>
      <c r="W146" s="2" t="s">
        <v>255</v>
      </c>
      <c r="X146" s="2" t="s">
        <v>52</v>
      </c>
      <c r="Y146" s="2" t="s">
        <v>261</v>
      </c>
      <c r="Z146" s="2" t="s">
        <v>262</v>
      </c>
      <c r="AA146" s="2">
        <f t="shared" si="19"/>
        <v>154</v>
      </c>
      <c r="AB146" s="2">
        <v>146</v>
      </c>
      <c r="AC146" s="2">
        <v>8</v>
      </c>
      <c r="AD146" s="2">
        <v>5.19</v>
      </c>
      <c r="AE146" s="2" t="s">
        <v>55</v>
      </c>
      <c r="AF146" s="2">
        <v>0.98274923000000003</v>
      </c>
      <c r="AG146" s="2">
        <v>4.1041050349999999</v>
      </c>
      <c r="AH146" s="2" t="s">
        <v>46</v>
      </c>
      <c r="AI146" s="2" t="s">
        <v>69</v>
      </c>
      <c r="AJ146" s="2" t="str">
        <f t="shared" si="20"/>
        <v>NC_000011.9:g.32907416_32907417delAA</v>
      </c>
      <c r="AK146" s="2" t="str">
        <f t="shared" si="21"/>
        <v>c.1801_1802delAA</v>
      </c>
      <c r="AL146" s="1" t="s">
        <v>46</v>
      </c>
      <c r="AM146" s="1" t="s">
        <v>46</v>
      </c>
      <c r="AN146" s="1" t="s">
        <v>46</v>
      </c>
      <c r="AO146" s="1" t="s">
        <v>46</v>
      </c>
      <c r="AP146" s="1" t="s">
        <v>46</v>
      </c>
      <c r="AQ146" s="1" t="s">
        <v>46</v>
      </c>
      <c r="AR146" s="1" t="s">
        <v>46</v>
      </c>
      <c r="AS146" s="2" t="s">
        <v>694</v>
      </c>
      <c r="AT146" s="9" t="s">
        <v>656</v>
      </c>
      <c r="AU146" s="9" t="s">
        <v>656</v>
      </c>
      <c r="AV146" s="9" t="s">
        <v>13</v>
      </c>
    </row>
    <row r="147" spans="1:48" x14ac:dyDescent="0.25">
      <c r="A147" s="2">
        <v>13</v>
      </c>
      <c r="B147" s="2">
        <v>32910994</v>
      </c>
      <c r="C147" s="2">
        <v>32910994</v>
      </c>
      <c r="D147" s="2" t="s">
        <v>92</v>
      </c>
      <c r="E147" s="2" t="s">
        <v>36</v>
      </c>
      <c r="F147" s="2" t="s">
        <v>37</v>
      </c>
      <c r="G147" s="2" t="s">
        <v>255</v>
      </c>
      <c r="H147" s="2" t="s">
        <v>256</v>
      </c>
      <c r="I147" s="2" t="s">
        <v>40</v>
      </c>
      <c r="J147" s="2" t="s">
        <v>41</v>
      </c>
      <c r="K147" s="2" t="s">
        <v>42</v>
      </c>
      <c r="L147" s="2">
        <v>1</v>
      </c>
      <c r="M147" s="2" t="s">
        <v>43</v>
      </c>
      <c r="N147" s="2" t="s">
        <v>44</v>
      </c>
      <c r="O147" s="2" t="s">
        <v>267</v>
      </c>
      <c r="P147" s="2" t="s">
        <v>46</v>
      </c>
      <c r="Q147" s="2" t="s">
        <v>268</v>
      </c>
      <c r="R147" s="2">
        <v>4.0000000000000001E-3</v>
      </c>
      <c r="S147" s="2" t="s">
        <v>259</v>
      </c>
      <c r="T147" s="2" t="s">
        <v>260</v>
      </c>
      <c r="U147" s="2" t="s">
        <v>36</v>
      </c>
      <c r="V147" s="2" t="s">
        <v>51</v>
      </c>
      <c r="W147" s="2" t="s">
        <v>255</v>
      </c>
      <c r="X147" s="2" t="s">
        <v>52</v>
      </c>
      <c r="Y147" s="2" t="s">
        <v>261</v>
      </c>
      <c r="Z147" s="2" t="s">
        <v>269</v>
      </c>
      <c r="AA147" s="2">
        <f t="shared" si="19"/>
        <v>176</v>
      </c>
      <c r="AB147" s="2">
        <v>163</v>
      </c>
      <c r="AC147" s="2">
        <v>13</v>
      </c>
      <c r="AD147" s="2">
        <v>7.39</v>
      </c>
      <c r="AE147" s="2" t="s">
        <v>55</v>
      </c>
      <c r="AF147" s="2">
        <v>0.99944216799999996</v>
      </c>
      <c r="AG147" s="2">
        <v>7.4913779030000001</v>
      </c>
      <c r="AH147" s="2" t="s">
        <v>46</v>
      </c>
      <c r="AI147" s="2" t="s">
        <v>69</v>
      </c>
      <c r="AJ147" s="2" t="str">
        <f t="shared" si="20"/>
        <v>NC_000011.9:g.32910994_32910994delG</v>
      </c>
      <c r="AK147" s="2" t="str">
        <f t="shared" si="21"/>
        <v>c.2502delG</v>
      </c>
      <c r="AL147" s="1" t="s">
        <v>46</v>
      </c>
      <c r="AM147" s="1" t="s">
        <v>46</v>
      </c>
      <c r="AN147" s="1" t="s">
        <v>46</v>
      </c>
      <c r="AO147" s="1" t="s">
        <v>46</v>
      </c>
      <c r="AP147" s="1" t="s">
        <v>46</v>
      </c>
      <c r="AQ147" s="1" t="s">
        <v>46</v>
      </c>
      <c r="AR147" s="1" t="s">
        <v>46</v>
      </c>
      <c r="AS147" s="2" t="s">
        <v>694</v>
      </c>
      <c r="AT147" s="9" t="s">
        <v>656</v>
      </c>
      <c r="AU147" s="9" t="s">
        <v>656</v>
      </c>
      <c r="AV147" s="9" t="s">
        <v>13</v>
      </c>
    </row>
    <row r="148" spans="1:48" x14ac:dyDescent="0.25">
      <c r="A148" s="2">
        <v>13</v>
      </c>
      <c r="B148" s="2">
        <v>32910644</v>
      </c>
      <c r="C148" s="2">
        <v>32910644</v>
      </c>
      <c r="D148" s="2" t="s">
        <v>92</v>
      </c>
      <c r="E148" s="2" t="s">
        <v>36</v>
      </c>
      <c r="F148" s="2" t="s">
        <v>37</v>
      </c>
      <c r="G148" s="2" t="s">
        <v>255</v>
      </c>
      <c r="H148" s="2" t="s">
        <v>256</v>
      </c>
      <c r="I148" s="2" t="s">
        <v>40</v>
      </c>
      <c r="J148" s="2" t="s">
        <v>41</v>
      </c>
      <c r="K148" s="2" t="s">
        <v>42</v>
      </c>
      <c r="L148" s="2">
        <v>1</v>
      </c>
      <c r="M148" s="2" t="s">
        <v>43</v>
      </c>
      <c r="N148" s="2" t="s">
        <v>44</v>
      </c>
      <c r="O148" s="2" t="s">
        <v>270</v>
      </c>
      <c r="P148" s="2" t="s">
        <v>46</v>
      </c>
      <c r="Q148" s="2" t="s">
        <v>271</v>
      </c>
      <c r="R148" s="2">
        <v>2E-3</v>
      </c>
      <c r="S148" s="2" t="s">
        <v>259</v>
      </c>
      <c r="T148" s="2" t="s">
        <v>260</v>
      </c>
      <c r="U148" s="2" t="s">
        <v>36</v>
      </c>
      <c r="V148" s="2" t="s">
        <v>51</v>
      </c>
      <c r="W148" s="2" t="s">
        <v>255</v>
      </c>
      <c r="X148" s="2" t="s">
        <v>52</v>
      </c>
      <c r="Y148" s="2" t="s">
        <v>261</v>
      </c>
      <c r="Z148" s="2" t="s">
        <v>272</v>
      </c>
      <c r="AA148" s="2">
        <f t="shared" si="19"/>
        <v>125</v>
      </c>
      <c r="AB148" s="2">
        <v>115</v>
      </c>
      <c r="AC148" s="2">
        <v>10</v>
      </c>
      <c r="AD148" s="2">
        <v>8</v>
      </c>
      <c r="AE148" s="2" t="s">
        <v>55</v>
      </c>
      <c r="AF148" s="2">
        <v>0.99721866000000003</v>
      </c>
      <c r="AG148" s="2">
        <v>5.883573481</v>
      </c>
      <c r="AH148" s="2" t="s">
        <v>46</v>
      </c>
      <c r="AI148" s="2" t="s">
        <v>69</v>
      </c>
      <c r="AJ148" s="2" t="str">
        <f t="shared" si="20"/>
        <v>NC_000011.9:g.32910644_32910644delG</v>
      </c>
      <c r="AK148" s="2" t="str">
        <f t="shared" si="21"/>
        <v>c.2152delG</v>
      </c>
      <c r="AL148" s="1" t="s">
        <v>46</v>
      </c>
      <c r="AM148" s="1" t="s">
        <v>46</v>
      </c>
      <c r="AN148" s="1" t="s">
        <v>46</v>
      </c>
      <c r="AO148" s="1" t="s">
        <v>46</v>
      </c>
      <c r="AP148" s="1" t="s">
        <v>46</v>
      </c>
      <c r="AQ148" s="1" t="s">
        <v>46</v>
      </c>
      <c r="AR148" s="1" t="s">
        <v>46</v>
      </c>
      <c r="AS148" s="2" t="s">
        <v>694</v>
      </c>
      <c r="AT148" s="9" t="s">
        <v>656</v>
      </c>
      <c r="AU148" s="9" t="s">
        <v>656</v>
      </c>
      <c r="AV148" s="9" t="s">
        <v>13</v>
      </c>
    </row>
    <row r="149" spans="1:48" x14ac:dyDescent="0.25">
      <c r="A149" s="2">
        <v>13</v>
      </c>
      <c r="B149" s="2">
        <v>32913988</v>
      </c>
      <c r="C149" s="2">
        <v>32913988</v>
      </c>
      <c r="D149" s="2" t="s">
        <v>79</v>
      </c>
      <c r="E149" s="2" t="s">
        <v>36</v>
      </c>
      <c r="F149" s="2" t="s">
        <v>37</v>
      </c>
      <c r="G149" s="2" t="s">
        <v>255</v>
      </c>
      <c r="H149" s="2" t="s">
        <v>256</v>
      </c>
      <c r="I149" s="2" t="s">
        <v>40</v>
      </c>
      <c r="J149" s="2" t="s">
        <v>41</v>
      </c>
      <c r="K149" s="2" t="s">
        <v>42</v>
      </c>
      <c r="L149" s="2">
        <v>1</v>
      </c>
      <c r="M149" s="2" t="s">
        <v>43</v>
      </c>
      <c r="N149" s="2" t="s">
        <v>44</v>
      </c>
      <c r="O149" s="2" t="s">
        <v>273</v>
      </c>
      <c r="P149" s="2" t="s">
        <v>46</v>
      </c>
      <c r="Q149" s="2" t="s">
        <v>274</v>
      </c>
      <c r="R149" s="2">
        <v>2E-3</v>
      </c>
      <c r="S149" s="2" t="s">
        <v>259</v>
      </c>
      <c r="T149" s="2" t="s">
        <v>260</v>
      </c>
      <c r="U149" s="2" t="s">
        <v>36</v>
      </c>
      <c r="V149" s="2" t="s">
        <v>51</v>
      </c>
      <c r="W149" s="2" t="s">
        <v>255</v>
      </c>
      <c r="X149" s="2" t="s">
        <v>52</v>
      </c>
      <c r="Y149" s="2" t="s">
        <v>261</v>
      </c>
      <c r="Z149" s="2" t="s">
        <v>275</v>
      </c>
      <c r="AA149" s="2">
        <f t="shared" si="19"/>
        <v>100</v>
      </c>
      <c r="AB149" s="2">
        <v>92</v>
      </c>
      <c r="AC149" s="2">
        <v>8</v>
      </c>
      <c r="AD149" s="2">
        <v>8</v>
      </c>
      <c r="AE149" s="2" t="s">
        <v>55</v>
      </c>
      <c r="AF149" s="2">
        <v>0.99099793800000002</v>
      </c>
      <c r="AG149" s="2">
        <v>4.7068587849999997</v>
      </c>
      <c r="AH149" s="2" t="s">
        <v>46</v>
      </c>
      <c r="AI149" s="2" t="s">
        <v>69</v>
      </c>
      <c r="AJ149" s="2" t="str">
        <f t="shared" si="20"/>
        <v>NC_000011.9:g.32913988_32913988delT</v>
      </c>
      <c r="AK149" s="2" t="str">
        <f t="shared" si="21"/>
        <v>c.5496delT</v>
      </c>
      <c r="AL149" s="1" t="s">
        <v>46</v>
      </c>
      <c r="AM149" s="1" t="s">
        <v>46</v>
      </c>
      <c r="AN149" s="1" t="s">
        <v>46</v>
      </c>
      <c r="AO149" s="1" t="s">
        <v>46</v>
      </c>
      <c r="AP149" s="1" t="s">
        <v>46</v>
      </c>
      <c r="AQ149" s="1" t="s">
        <v>46</v>
      </c>
      <c r="AR149" s="1" t="s">
        <v>46</v>
      </c>
      <c r="AS149" s="2" t="s">
        <v>694</v>
      </c>
      <c r="AT149" s="9" t="s">
        <v>656</v>
      </c>
      <c r="AU149" s="9" t="s">
        <v>656</v>
      </c>
      <c r="AV149" s="9" t="s">
        <v>13</v>
      </c>
    </row>
    <row r="150" spans="1:48" x14ac:dyDescent="0.25">
      <c r="A150" s="2">
        <v>13</v>
      </c>
      <c r="B150" s="2">
        <v>32911846</v>
      </c>
      <c r="C150" s="2">
        <v>32911847</v>
      </c>
      <c r="D150" s="2" t="s">
        <v>276</v>
      </c>
      <c r="E150" s="2" t="s">
        <v>36</v>
      </c>
      <c r="F150" s="2" t="s">
        <v>37</v>
      </c>
      <c r="G150" s="2" t="s">
        <v>255</v>
      </c>
      <c r="H150" s="2" t="s">
        <v>256</v>
      </c>
      <c r="I150" s="2" t="s">
        <v>40</v>
      </c>
      <c r="J150" s="2" t="s">
        <v>41</v>
      </c>
      <c r="K150" s="2" t="s">
        <v>42</v>
      </c>
      <c r="L150" s="2">
        <v>1</v>
      </c>
      <c r="M150" s="2" t="s">
        <v>43</v>
      </c>
      <c r="N150" s="2" t="s">
        <v>44</v>
      </c>
      <c r="O150" s="2" t="s">
        <v>277</v>
      </c>
      <c r="P150" s="2" t="s">
        <v>46</v>
      </c>
      <c r="Q150" s="2" t="s">
        <v>278</v>
      </c>
      <c r="R150" s="2" t="s">
        <v>279</v>
      </c>
      <c r="S150" s="2" t="s">
        <v>259</v>
      </c>
      <c r="T150" s="2" t="s">
        <v>260</v>
      </c>
      <c r="U150" s="2" t="s">
        <v>36</v>
      </c>
      <c r="V150" s="2" t="s">
        <v>51</v>
      </c>
      <c r="W150" s="2" t="s">
        <v>255</v>
      </c>
      <c r="X150" s="2" t="s">
        <v>52</v>
      </c>
      <c r="Y150" s="2" t="s">
        <v>261</v>
      </c>
      <c r="Z150" s="2" t="s">
        <v>280</v>
      </c>
      <c r="AA150" s="2">
        <f t="shared" si="19"/>
        <v>177</v>
      </c>
      <c r="AB150" s="2">
        <v>159</v>
      </c>
      <c r="AC150" s="2">
        <v>18</v>
      </c>
      <c r="AD150" s="2">
        <v>10.17</v>
      </c>
      <c r="AE150" s="2" t="s">
        <v>55</v>
      </c>
      <c r="AF150" s="2">
        <v>0.99998605100000004</v>
      </c>
      <c r="AG150" s="2">
        <v>11.180113540000001</v>
      </c>
      <c r="AH150" s="2" t="s">
        <v>46</v>
      </c>
      <c r="AI150" s="2" t="s">
        <v>69</v>
      </c>
      <c r="AJ150" s="2" t="str">
        <f t="shared" si="20"/>
        <v>NC_000011.9:g.32911846_32911847delAG</v>
      </c>
      <c r="AK150" s="2" t="str">
        <f t="shared" si="21"/>
        <v>c.3354_3355delAG</v>
      </c>
      <c r="AL150" s="1" t="s">
        <v>46</v>
      </c>
      <c r="AM150" s="1" t="s">
        <v>46</v>
      </c>
      <c r="AN150" s="1" t="s">
        <v>46</v>
      </c>
      <c r="AO150" s="1" t="s">
        <v>46</v>
      </c>
      <c r="AP150" s="1" t="s">
        <v>46</v>
      </c>
      <c r="AQ150" s="1" t="s">
        <v>46</v>
      </c>
      <c r="AR150" s="1" t="s">
        <v>46</v>
      </c>
      <c r="AS150" s="2" t="s">
        <v>694</v>
      </c>
      <c r="AT150" s="9" t="s">
        <v>656</v>
      </c>
      <c r="AU150" s="9" t="s">
        <v>656</v>
      </c>
      <c r="AV150" s="9" t="s">
        <v>13</v>
      </c>
    </row>
    <row r="151" spans="1:48" x14ac:dyDescent="0.25">
      <c r="A151" s="2">
        <v>13</v>
      </c>
      <c r="B151" s="2">
        <v>32911292</v>
      </c>
      <c r="C151" s="2">
        <v>32911293</v>
      </c>
      <c r="D151" s="2" t="s">
        <v>281</v>
      </c>
      <c r="E151" s="2" t="s">
        <v>36</v>
      </c>
      <c r="F151" s="2" t="s">
        <v>37</v>
      </c>
      <c r="G151" s="2" t="s">
        <v>255</v>
      </c>
      <c r="H151" s="2" t="s">
        <v>256</v>
      </c>
      <c r="I151" s="2" t="s">
        <v>40</v>
      </c>
      <c r="J151" s="2" t="s">
        <v>41</v>
      </c>
      <c r="K151" s="2" t="s">
        <v>42</v>
      </c>
      <c r="L151" s="2">
        <v>1</v>
      </c>
      <c r="M151" s="2" t="s">
        <v>43</v>
      </c>
      <c r="N151" s="2" t="s">
        <v>44</v>
      </c>
      <c r="O151" s="2" t="s">
        <v>282</v>
      </c>
      <c r="P151" s="2" t="s">
        <v>46</v>
      </c>
      <c r="Q151" s="2" t="s">
        <v>283</v>
      </c>
      <c r="R151" s="2" t="s">
        <v>284</v>
      </c>
      <c r="S151" s="2" t="s">
        <v>259</v>
      </c>
      <c r="T151" s="2" t="s">
        <v>260</v>
      </c>
      <c r="U151" s="2" t="s">
        <v>36</v>
      </c>
      <c r="V151" s="2" t="s">
        <v>51</v>
      </c>
      <c r="W151" s="2" t="s">
        <v>255</v>
      </c>
      <c r="X151" s="2" t="s">
        <v>52</v>
      </c>
      <c r="Y151" s="2" t="s">
        <v>261</v>
      </c>
      <c r="Z151" s="2" t="s">
        <v>285</v>
      </c>
      <c r="AA151" s="2">
        <f t="shared" si="19"/>
        <v>116</v>
      </c>
      <c r="AB151" s="2">
        <v>101</v>
      </c>
      <c r="AC151" s="2">
        <v>15</v>
      </c>
      <c r="AD151" s="2">
        <v>12.93</v>
      </c>
      <c r="AE151" s="2" t="s">
        <v>55</v>
      </c>
      <c r="AF151" s="2">
        <v>0.99994172100000001</v>
      </c>
      <c r="AG151" s="2">
        <v>9.7502155819999992</v>
      </c>
      <c r="AH151" s="2" t="s">
        <v>46</v>
      </c>
      <c r="AI151" s="2" t="s">
        <v>69</v>
      </c>
      <c r="AJ151" s="2" t="str">
        <f t="shared" si="20"/>
        <v>NC_000011.9:g.32911292_32911293delGG</v>
      </c>
      <c r="AK151" s="2" t="str">
        <f t="shared" si="21"/>
        <v>c.2800_2801delGG</v>
      </c>
      <c r="AL151" s="1" t="s">
        <v>46</v>
      </c>
      <c r="AM151" s="1" t="s">
        <v>46</v>
      </c>
      <c r="AN151" s="1" t="s">
        <v>46</v>
      </c>
      <c r="AO151" s="1" t="s">
        <v>46</v>
      </c>
      <c r="AP151" s="1" t="s">
        <v>46</v>
      </c>
      <c r="AQ151" s="1" t="s">
        <v>46</v>
      </c>
      <c r="AR151" s="1" t="s">
        <v>46</v>
      </c>
      <c r="AS151" s="2" t="s">
        <v>694</v>
      </c>
      <c r="AT151" s="9" t="s">
        <v>656</v>
      </c>
      <c r="AU151" s="9" t="s">
        <v>656</v>
      </c>
      <c r="AV151" s="9" t="s">
        <v>13</v>
      </c>
    </row>
    <row r="152" spans="1:48" x14ac:dyDescent="0.25">
      <c r="A152" s="2">
        <v>13</v>
      </c>
      <c r="B152" s="2">
        <v>32906873</v>
      </c>
      <c r="C152" s="2">
        <v>32906873</v>
      </c>
      <c r="D152" s="2" t="s">
        <v>92</v>
      </c>
      <c r="E152" s="2" t="s">
        <v>36</v>
      </c>
      <c r="F152" s="2" t="s">
        <v>37</v>
      </c>
      <c r="G152" s="2" t="s">
        <v>255</v>
      </c>
      <c r="H152" s="2" t="s">
        <v>256</v>
      </c>
      <c r="I152" s="2" t="s">
        <v>40</v>
      </c>
      <c r="J152" s="2" t="s">
        <v>41</v>
      </c>
      <c r="K152" s="2" t="s">
        <v>42</v>
      </c>
      <c r="L152" s="2">
        <v>1</v>
      </c>
      <c r="M152" s="2" t="s">
        <v>43</v>
      </c>
      <c r="N152" s="2" t="s">
        <v>44</v>
      </c>
      <c r="O152" s="2" t="s">
        <v>286</v>
      </c>
      <c r="P152" s="2" t="s">
        <v>46</v>
      </c>
      <c r="Q152" s="2" t="s">
        <v>287</v>
      </c>
      <c r="R152" s="2">
        <v>0.17199999999999999</v>
      </c>
      <c r="S152" s="2" t="s">
        <v>259</v>
      </c>
      <c r="T152" s="2" t="s">
        <v>260</v>
      </c>
      <c r="U152" s="2" t="s">
        <v>36</v>
      </c>
      <c r="V152" s="2" t="s">
        <v>51</v>
      </c>
      <c r="W152" s="2" t="s">
        <v>255</v>
      </c>
      <c r="X152" s="2" t="s">
        <v>52</v>
      </c>
      <c r="Y152" s="2" t="s">
        <v>261</v>
      </c>
      <c r="Z152" s="2" t="s">
        <v>288</v>
      </c>
      <c r="AA152" s="2">
        <f t="shared" si="19"/>
        <v>160</v>
      </c>
      <c r="AB152" s="2">
        <v>134</v>
      </c>
      <c r="AC152" s="2">
        <v>26</v>
      </c>
      <c r="AD152" s="2">
        <v>16.25</v>
      </c>
      <c r="AE152" s="2" t="s">
        <v>55</v>
      </c>
      <c r="AF152" s="2">
        <v>0.99999997600000001</v>
      </c>
      <c r="AG152" s="2">
        <v>17.564936079999999</v>
      </c>
      <c r="AH152" s="2" t="s">
        <v>46</v>
      </c>
      <c r="AI152" s="2" t="s">
        <v>69</v>
      </c>
      <c r="AJ152" s="2" t="str">
        <f t="shared" si="20"/>
        <v>NC_000011.9:g.32906873_32906873delG</v>
      </c>
      <c r="AK152" s="2" t="str">
        <f t="shared" si="21"/>
        <v>c.1258delG</v>
      </c>
      <c r="AL152" s="1" t="s">
        <v>46</v>
      </c>
      <c r="AM152" s="1" t="s">
        <v>46</v>
      </c>
      <c r="AN152" s="1" t="s">
        <v>46</v>
      </c>
      <c r="AO152" s="1" t="s">
        <v>46</v>
      </c>
      <c r="AP152" s="1" t="s">
        <v>46</v>
      </c>
      <c r="AQ152" s="1" t="s">
        <v>46</v>
      </c>
      <c r="AR152" s="1" t="s">
        <v>46</v>
      </c>
      <c r="AS152" s="2" t="s">
        <v>694</v>
      </c>
      <c r="AT152" s="9" t="s">
        <v>656</v>
      </c>
      <c r="AU152" s="9" t="s">
        <v>656</v>
      </c>
      <c r="AV152" s="9" t="s">
        <v>13</v>
      </c>
    </row>
    <row r="153" spans="1:48" x14ac:dyDescent="0.25">
      <c r="A153" s="2">
        <v>13</v>
      </c>
      <c r="B153" s="2">
        <v>32914158</v>
      </c>
      <c r="C153" s="2">
        <v>32914170</v>
      </c>
      <c r="D153" s="2" t="s">
        <v>289</v>
      </c>
      <c r="E153" s="2" t="s">
        <v>36</v>
      </c>
      <c r="F153" s="2" t="s">
        <v>37</v>
      </c>
      <c r="G153" s="2" t="s">
        <v>255</v>
      </c>
      <c r="H153" s="2" t="s">
        <v>256</v>
      </c>
      <c r="I153" s="2" t="s">
        <v>40</v>
      </c>
      <c r="J153" s="2" t="s">
        <v>41</v>
      </c>
      <c r="K153" s="2" t="s">
        <v>42</v>
      </c>
      <c r="L153" s="2">
        <v>1</v>
      </c>
      <c r="M153" s="2" t="s">
        <v>43</v>
      </c>
      <c r="N153" s="2" t="s">
        <v>44</v>
      </c>
      <c r="O153" s="2" t="s">
        <v>290</v>
      </c>
      <c r="P153" s="2" t="s">
        <v>46</v>
      </c>
      <c r="Q153" s="2" t="s">
        <v>291</v>
      </c>
      <c r="R153" s="2" t="s">
        <v>292</v>
      </c>
      <c r="S153" s="2" t="s">
        <v>259</v>
      </c>
      <c r="T153" s="2" t="s">
        <v>260</v>
      </c>
      <c r="U153" s="2" t="s">
        <v>36</v>
      </c>
      <c r="V153" s="2" t="s">
        <v>51</v>
      </c>
      <c r="W153" s="2" t="s">
        <v>255</v>
      </c>
      <c r="X153" s="2" t="s">
        <v>52</v>
      </c>
      <c r="Y153" s="2" t="s">
        <v>261</v>
      </c>
      <c r="Z153" s="2" t="s">
        <v>293</v>
      </c>
      <c r="AA153" s="2">
        <f t="shared" si="19"/>
        <v>136</v>
      </c>
      <c r="AB153" s="2">
        <v>115</v>
      </c>
      <c r="AC153" s="2">
        <v>21</v>
      </c>
      <c r="AD153" s="2">
        <v>18.260000000000002</v>
      </c>
      <c r="AE153" s="2" t="s">
        <v>55</v>
      </c>
      <c r="AF153" s="2">
        <v>0.99999922399999996</v>
      </c>
      <c r="AG153" s="2">
        <v>14.06875894</v>
      </c>
      <c r="AH153" s="2" t="s">
        <v>46</v>
      </c>
      <c r="AI153" s="2" t="s">
        <v>69</v>
      </c>
      <c r="AJ153" s="2" t="str">
        <f t="shared" si="20"/>
        <v>NC_000011.9:g.32914158_32914170delTTATGGCAGGTTG</v>
      </c>
      <c r="AK153" s="2" t="str">
        <f t="shared" si="21"/>
        <v>c.5666_5678delTTATGGCAGGTTG</v>
      </c>
      <c r="AL153" s="1" t="s">
        <v>46</v>
      </c>
      <c r="AM153" s="1" t="s">
        <v>46</v>
      </c>
      <c r="AN153" s="1" t="s">
        <v>46</v>
      </c>
      <c r="AO153" s="1" t="s">
        <v>46</v>
      </c>
      <c r="AP153" s="1" t="s">
        <v>46</v>
      </c>
      <c r="AQ153" s="1" t="s">
        <v>46</v>
      </c>
      <c r="AR153" s="1" t="s">
        <v>46</v>
      </c>
      <c r="AS153" s="2" t="s">
        <v>694</v>
      </c>
      <c r="AT153" s="9" t="s">
        <v>656</v>
      </c>
      <c r="AU153" s="9" t="s">
        <v>656</v>
      </c>
      <c r="AV153" s="9" t="s">
        <v>13</v>
      </c>
    </row>
    <row r="154" spans="1:48" x14ac:dyDescent="0.25">
      <c r="A154" s="2">
        <v>13</v>
      </c>
      <c r="B154" s="2">
        <v>32910908</v>
      </c>
      <c r="C154" s="2">
        <v>32910908</v>
      </c>
      <c r="D154" s="2" t="s">
        <v>92</v>
      </c>
      <c r="E154" s="2" t="s">
        <v>36</v>
      </c>
      <c r="F154" s="2" t="s">
        <v>37</v>
      </c>
      <c r="G154" s="2" t="s">
        <v>255</v>
      </c>
      <c r="H154" s="2" t="s">
        <v>256</v>
      </c>
      <c r="I154" s="2" t="s">
        <v>40</v>
      </c>
      <c r="J154" s="2" t="s">
        <v>41</v>
      </c>
      <c r="K154" s="2" t="s">
        <v>42</v>
      </c>
      <c r="L154" s="2">
        <v>1</v>
      </c>
      <c r="M154" s="2" t="s">
        <v>43</v>
      </c>
      <c r="N154" s="2" t="s">
        <v>44</v>
      </c>
      <c r="O154" s="2" t="s">
        <v>294</v>
      </c>
      <c r="P154" s="2" t="s">
        <v>46</v>
      </c>
      <c r="Q154" s="2" t="s">
        <v>295</v>
      </c>
      <c r="R154" s="2">
        <v>0</v>
      </c>
      <c r="S154" s="2" t="s">
        <v>259</v>
      </c>
      <c r="T154" s="2" t="s">
        <v>260</v>
      </c>
      <c r="U154" s="2" t="s">
        <v>36</v>
      </c>
      <c r="V154" s="2" t="s">
        <v>51</v>
      </c>
      <c r="W154" s="2" t="s">
        <v>255</v>
      </c>
      <c r="X154" s="2" t="s">
        <v>52</v>
      </c>
      <c r="Y154" s="2" t="s">
        <v>261</v>
      </c>
      <c r="Z154" s="2" t="s">
        <v>296</v>
      </c>
      <c r="AA154" s="2">
        <f t="shared" si="19"/>
        <v>48</v>
      </c>
      <c r="AB154" s="2">
        <v>38</v>
      </c>
      <c r="AC154" s="2">
        <v>10</v>
      </c>
      <c r="AD154" s="2">
        <v>20.83</v>
      </c>
      <c r="AE154" s="2" t="s">
        <v>55</v>
      </c>
      <c r="AF154" s="2">
        <v>0.99911741099999996</v>
      </c>
      <c r="AG154" s="2">
        <v>7.0317683280000001</v>
      </c>
      <c r="AH154" s="2" t="s">
        <v>46</v>
      </c>
      <c r="AI154" s="2" t="s">
        <v>69</v>
      </c>
      <c r="AJ154" s="2" t="str">
        <f t="shared" si="20"/>
        <v>NC_000011.9:g.32910908_32910908delG</v>
      </c>
      <c r="AK154" s="2" t="str">
        <f t="shared" si="21"/>
        <v>c.2416delG</v>
      </c>
      <c r="AL154" s="1" t="s">
        <v>46</v>
      </c>
      <c r="AM154" s="1" t="s">
        <v>46</v>
      </c>
      <c r="AN154" s="1" t="s">
        <v>46</v>
      </c>
      <c r="AO154" s="1" t="s">
        <v>46</v>
      </c>
      <c r="AP154" s="1" t="s">
        <v>46</v>
      </c>
      <c r="AQ154" s="1" t="s">
        <v>46</v>
      </c>
      <c r="AR154" s="1" t="s">
        <v>46</v>
      </c>
      <c r="AS154" s="2" t="s">
        <v>694</v>
      </c>
      <c r="AT154" s="9" t="s">
        <v>656</v>
      </c>
      <c r="AU154" s="9" t="s">
        <v>656</v>
      </c>
      <c r="AV154" s="9" t="s">
        <v>13</v>
      </c>
    </row>
    <row r="155" spans="1:48" x14ac:dyDescent="0.25">
      <c r="A155" s="2">
        <v>13</v>
      </c>
      <c r="B155" s="2">
        <v>32931918</v>
      </c>
      <c r="C155" s="2">
        <v>32931918</v>
      </c>
      <c r="D155" s="2" t="s">
        <v>88</v>
      </c>
      <c r="E155" s="2" t="s">
        <v>36</v>
      </c>
      <c r="F155" s="2" t="s">
        <v>37</v>
      </c>
      <c r="G155" s="2" t="s">
        <v>255</v>
      </c>
      <c r="H155" s="2" t="s">
        <v>256</v>
      </c>
      <c r="I155" s="2" t="s">
        <v>40</v>
      </c>
      <c r="J155" s="2" t="s">
        <v>41</v>
      </c>
      <c r="K155" s="2" t="s">
        <v>42</v>
      </c>
      <c r="L155" s="2">
        <v>1</v>
      </c>
      <c r="M155" s="2" t="s">
        <v>43</v>
      </c>
      <c r="N155" s="2" t="s">
        <v>44</v>
      </c>
      <c r="O155" s="2" t="s">
        <v>297</v>
      </c>
      <c r="P155" s="2" t="s">
        <v>46</v>
      </c>
      <c r="Q155" s="2" t="s">
        <v>298</v>
      </c>
      <c r="R155" s="2">
        <v>0.998</v>
      </c>
      <c r="S155" s="2" t="s">
        <v>299</v>
      </c>
      <c r="T155" s="2" t="s">
        <v>260</v>
      </c>
      <c r="U155" s="2" t="s">
        <v>36</v>
      </c>
      <c r="V155" s="2" t="s">
        <v>51</v>
      </c>
      <c r="W155" s="2" t="s">
        <v>255</v>
      </c>
      <c r="X155" s="2" t="s">
        <v>52</v>
      </c>
      <c r="Y155" s="2" t="s">
        <v>261</v>
      </c>
      <c r="Z155" s="2" t="s">
        <v>300</v>
      </c>
      <c r="AA155" s="2">
        <v>90</v>
      </c>
      <c r="AB155" s="2">
        <v>68</v>
      </c>
      <c r="AC155" s="2">
        <v>22</v>
      </c>
      <c r="AD155" s="2">
        <v>24.44</v>
      </c>
      <c r="AE155" s="2" t="s">
        <v>55</v>
      </c>
      <c r="AF155" s="2">
        <v>0.99999987300000004</v>
      </c>
      <c r="AG155" s="2">
        <v>15.881341340000001</v>
      </c>
      <c r="AH155" s="2" t="s">
        <v>46</v>
      </c>
      <c r="AI155" s="2" t="s">
        <v>56</v>
      </c>
      <c r="AJ155" s="2" t="str">
        <f t="shared" si="20"/>
        <v>NC_000011.9:g.32931918_32931918delA</v>
      </c>
      <c r="AK155" s="2" t="str">
        <f t="shared" si="21"/>
        <v>c.7657delA</v>
      </c>
      <c r="AL155" s="1" t="s">
        <v>46</v>
      </c>
      <c r="AM155" s="1" t="s">
        <v>46</v>
      </c>
      <c r="AN155" s="1" t="s">
        <v>46</v>
      </c>
      <c r="AO155" s="1" t="s">
        <v>46</v>
      </c>
      <c r="AP155" s="1" t="s">
        <v>46</v>
      </c>
      <c r="AQ155" s="1" t="s">
        <v>46</v>
      </c>
      <c r="AR155" s="1" t="s">
        <v>46</v>
      </c>
      <c r="AS155" s="2" t="s">
        <v>694</v>
      </c>
      <c r="AT155" s="9" t="s">
        <v>656</v>
      </c>
      <c r="AU155" s="9" t="s">
        <v>656</v>
      </c>
      <c r="AV155" s="9" t="s">
        <v>13</v>
      </c>
    </row>
    <row r="156" spans="1:48" x14ac:dyDescent="0.25">
      <c r="A156" s="2">
        <v>13</v>
      </c>
      <c r="B156" s="2">
        <v>32913819</v>
      </c>
      <c r="C156" s="2">
        <v>32913820</v>
      </c>
      <c r="D156" s="2" t="s">
        <v>301</v>
      </c>
      <c r="E156" s="2" t="s">
        <v>36</v>
      </c>
      <c r="F156" s="2" t="s">
        <v>37</v>
      </c>
      <c r="G156" s="2" t="s">
        <v>255</v>
      </c>
      <c r="H156" s="2" t="s">
        <v>256</v>
      </c>
      <c r="I156" s="2" t="s">
        <v>40</v>
      </c>
      <c r="J156" s="2" t="s">
        <v>41</v>
      </c>
      <c r="K156" s="2" t="s">
        <v>42</v>
      </c>
      <c r="L156" s="2">
        <v>1</v>
      </c>
      <c r="M156" s="2" t="s">
        <v>43</v>
      </c>
      <c r="N156" s="2" t="s">
        <v>44</v>
      </c>
      <c r="O156" s="2" t="s">
        <v>302</v>
      </c>
      <c r="P156" s="2" t="s">
        <v>46</v>
      </c>
      <c r="Q156" s="2" t="s">
        <v>303</v>
      </c>
      <c r="R156" s="2" t="s">
        <v>304</v>
      </c>
      <c r="S156" s="2" t="s">
        <v>259</v>
      </c>
      <c r="T156" s="2" t="s">
        <v>260</v>
      </c>
      <c r="U156" s="2" t="s">
        <v>36</v>
      </c>
      <c r="V156" s="2" t="s">
        <v>51</v>
      </c>
      <c r="W156" s="2" t="s">
        <v>255</v>
      </c>
      <c r="X156" s="2" t="s">
        <v>52</v>
      </c>
      <c r="Y156" s="2" t="s">
        <v>261</v>
      </c>
      <c r="Z156" s="2" t="s">
        <v>305</v>
      </c>
      <c r="AA156" s="2">
        <f>AB156+AC156</f>
        <v>91</v>
      </c>
      <c r="AB156" s="2">
        <v>51</v>
      </c>
      <c r="AC156" s="2">
        <v>40</v>
      </c>
      <c r="AD156" s="2">
        <v>43.96</v>
      </c>
      <c r="AE156" s="2" t="s">
        <v>55</v>
      </c>
      <c r="AF156" s="2">
        <v>1</v>
      </c>
      <c r="AG156" s="2">
        <v>32.522086479999999</v>
      </c>
      <c r="AH156" s="2" t="s">
        <v>46</v>
      </c>
      <c r="AI156" s="2" t="s">
        <v>69</v>
      </c>
      <c r="AJ156" s="2" t="str">
        <f t="shared" si="20"/>
        <v>NC_000011.9:g.32913819_32913820delTG</v>
      </c>
      <c r="AK156" s="2" t="str">
        <f t="shared" si="21"/>
        <v>c.5327_5328delTG</v>
      </c>
      <c r="AL156" s="1" t="s">
        <v>46</v>
      </c>
      <c r="AM156" s="1" t="s">
        <v>46</v>
      </c>
      <c r="AN156" s="1" t="s">
        <v>46</v>
      </c>
      <c r="AO156" s="1" t="s">
        <v>46</v>
      </c>
      <c r="AP156" s="1" t="s">
        <v>46</v>
      </c>
      <c r="AQ156" s="1" t="s">
        <v>46</v>
      </c>
      <c r="AR156" s="1" t="s">
        <v>46</v>
      </c>
      <c r="AS156" s="2" t="s">
        <v>694</v>
      </c>
      <c r="AT156" s="9" t="s">
        <v>656</v>
      </c>
      <c r="AU156" s="9" t="s">
        <v>656</v>
      </c>
      <c r="AV156" s="9" t="s">
        <v>13</v>
      </c>
    </row>
    <row r="157" spans="1:48" x14ac:dyDescent="0.25">
      <c r="A157" s="2">
        <v>13</v>
      </c>
      <c r="B157" s="2">
        <v>32914954</v>
      </c>
      <c r="C157" s="2">
        <v>32914955</v>
      </c>
      <c r="D157" s="2" t="s">
        <v>306</v>
      </c>
      <c r="E157" s="2" t="s">
        <v>36</v>
      </c>
      <c r="F157" s="2" t="s">
        <v>37</v>
      </c>
      <c r="G157" s="2" t="s">
        <v>255</v>
      </c>
      <c r="H157" s="2" t="s">
        <v>256</v>
      </c>
      <c r="I157" s="2" t="s">
        <v>40</v>
      </c>
      <c r="J157" s="2" t="s">
        <v>41</v>
      </c>
      <c r="K157" s="2" t="s">
        <v>42</v>
      </c>
      <c r="L157" s="2">
        <v>1</v>
      </c>
      <c r="M157" s="2" t="s">
        <v>43</v>
      </c>
      <c r="N157" s="2" t="s">
        <v>44</v>
      </c>
      <c r="O157" s="2" t="s">
        <v>307</v>
      </c>
      <c r="P157" s="2" t="s">
        <v>46</v>
      </c>
      <c r="Q157" s="2" t="s">
        <v>308</v>
      </c>
      <c r="R157" s="2" t="s">
        <v>309</v>
      </c>
      <c r="S157" s="2" t="s">
        <v>259</v>
      </c>
      <c r="T157" s="2" t="s">
        <v>260</v>
      </c>
      <c r="U157" s="2" t="s">
        <v>36</v>
      </c>
      <c r="V157" s="2" t="s">
        <v>51</v>
      </c>
      <c r="W157" s="2" t="s">
        <v>255</v>
      </c>
      <c r="X157" s="2" t="s">
        <v>52</v>
      </c>
      <c r="Y157" s="2" t="s">
        <v>261</v>
      </c>
      <c r="Z157" s="2" t="s">
        <v>186</v>
      </c>
      <c r="AA157" s="2">
        <f>AB157+AC157</f>
        <v>30</v>
      </c>
      <c r="AB157" s="2">
        <v>16</v>
      </c>
      <c r="AC157" s="2">
        <v>14</v>
      </c>
      <c r="AD157" s="2">
        <v>46.67</v>
      </c>
      <c r="AE157" s="2" t="s">
        <v>55</v>
      </c>
      <c r="AF157" s="2">
        <v>0.99999052700000002</v>
      </c>
      <c r="AG157" s="2">
        <v>11.567157529999999</v>
      </c>
      <c r="AH157" s="2" t="s">
        <v>46</v>
      </c>
      <c r="AI157" s="2" t="s">
        <v>69</v>
      </c>
      <c r="AJ157" s="2" t="str">
        <f t="shared" si="20"/>
        <v>NC_000011.9:g.32914954_32914955delTC</v>
      </c>
      <c r="AK157" s="2" t="str">
        <f t="shared" si="21"/>
        <v>c.6462_6463delTC</v>
      </c>
      <c r="AL157" s="1" t="s">
        <v>46</v>
      </c>
      <c r="AM157" s="1" t="s">
        <v>46</v>
      </c>
      <c r="AN157" s="1" t="s">
        <v>46</v>
      </c>
      <c r="AO157" s="1" t="s">
        <v>46</v>
      </c>
      <c r="AP157" s="1" t="s">
        <v>46</v>
      </c>
      <c r="AQ157" s="1" t="s">
        <v>46</v>
      </c>
      <c r="AR157" s="1" t="s">
        <v>46</v>
      </c>
      <c r="AS157" s="2" t="s">
        <v>694</v>
      </c>
      <c r="AT157" s="9" t="s">
        <v>656</v>
      </c>
      <c r="AU157" s="9" t="s">
        <v>656</v>
      </c>
      <c r="AV157" s="9" t="s">
        <v>13</v>
      </c>
    </row>
    <row r="158" spans="1:48" x14ac:dyDescent="0.25">
      <c r="A158" s="2">
        <v>13</v>
      </c>
      <c r="B158" s="2">
        <v>32914047</v>
      </c>
      <c r="C158" s="2">
        <v>32914047</v>
      </c>
      <c r="D158" s="2" t="s">
        <v>79</v>
      </c>
      <c r="E158" s="2" t="s">
        <v>36</v>
      </c>
      <c r="F158" s="2" t="s">
        <v>37</v>
      </c>
      <c r="G158" s="2" t="s">
        <v>255</v>
      </c>
      <c r="H158" s="2" t="s">
        <v>256</v>
      </c>
      <c r="I158" s="2" t="s">
        <v>40</v>
      </c>
      <c r="J158" s="2" t="s">
        <v>41</v>
      </c>
      <c r="K158" s="2" t="s">
        <v>42</v>
      </c>
      <c r="L158" s="2">
        <v>1</v>
      </c>
      <c r="M158" s="2" t="s">
        <v>43</v>
      </c>
      <c r="N158" s="2" t="s">
        <v>44</v>
      </c>
      <c r="O158" s="2" t="s">
        <v>310</v>
      </c>
      <c r="P158" s="2" t="s">
        <v>46</v>
      </c>
      <c r="Q158" s="2" t="s">
        <v>311</v>
      </c>
      <c r="R158" s="2">
        <v>2.1999999999999999E-2</v>
      </c>
      <c r="S158" s="2" t="s">
        <v>312</v>
      </c>
      <c r="T158" s="2" t="s">
        <v>260</v>
      </c>
      <c r="U158" s="2" t="s">
        <v>36</v>
      </c>
      <c r="V158" s="2" t="s">
        <v>51</v>
      </c>
      <c r="W158" s="2" t="s">
        <v>255</v>
      </c>
      <c r="X158" s="2" t="s">
        <v>52</v>
      </c>
      <c r="Y158" s="2" t="s">
        <v>261</v>
      </c>
      <c r="Z158" s="2" t="s">
        <v>313</v>
      </c>
      <c r="AA158" s="2">
        <f>AB158+AC158</f>
        <v>386</v>
      </c>
      <c r="AB158" s="2">
        <v>186</v>
      </c>
      <c r="AC158" s="2">
        <v>200</v>
      </c>
      <c r="AD158" s="2">
        <v>51.81</v>
      </c>
      <c r="AE158" s="2" t="s">
        <v>55</v>
      </c>
      <c r="AF158" s="2">
        <v>1</v>
      </c>
      <c r="AG158" s="2">
        <v>170.4647966</v>
      </c>
      <c r="AH158" s="2" t="s">
        <v>46</v>
      </c>
      <c r="AI158" s="2" t="s">
        <v>69</v>
      </c>
      <c r="AJ158" s="2" t="str">
        <f t="shared" si="20"/>
        <v>NC_000011.9:g.32914047_32914047delT</v>
      </c>
      <c r="AK158" s="2" t="str">
        <f t="shared" si="21"/>
        <v>c.5555delT</v>
      </c>
      <c r="AL158" s="1" t="s">
        <v>46</v>
      </c>
      <c r="AM158" s="1" t="s">
        <v>46</v>
      </c>
      <c r="AN158" s="1" t="s">
        <v>46</v>
      </c>
      <c r="AO158" s="1" t="s">
        <v>46</v>
      </c>
      <c r="AP158" s="1" t="s">
        <v>46</v>
      </c>
      <c r="AQ158" s="1" t="s">
        <v>46</v>
      </c>
      <c r="AR158" s="1" t="s">
        <v>46</v>
      </c>
      <c r="AS158" s="2" t="s">
        <v>694</v>
      </c>
      <c r="AT158" s="9" t="s">
        <v>656</v>
      </c>
      <c r="AU158" s="9" t="s">
        <v>656</v>
      </c>
      <c r="AV158" s="9" t="s">
        <v>13</v>
      </c>
    </row>
    <row r="159" spans="1:48" x14ac:dyDescent="0.25">
      <c r="A159" s="2">
        <v>13</v>
      </c>
      <c r="B159" s="2">
        <v>32953602</v>
      </c>
      <c r="C159" s="2">
        <v>32953602</v>
      </c>
      <c r="D159" s="2" t="s">
        <v>57</v>
      </c>
      <c r="E159" s="2" t="s">
        <v>36</v>
      </c>
      <c r="F159" s="2" t="s">
        <v>37</v>
      </c>
      <c r="G159" s="2" t="s">
        <v>255</v>
      </c>
      <c r="H159" s="2" t="s">
        <v>256</v>
      </c>
      <c r="I159" s="2" t="s">
        <v>40</v>
      </c>
      <c r="J159" s="2" t="s">
        <v>41</v>
      </c>
      <c r="K159" s="2" t="s">
        <v>42</v>
      </c>
      <c r="L159" s="2">
        <v>1</v>
      </c>
      <c r="M159" s="2" t="s">
        <v>43</v>
      </c>
      <c r="N159" s="2" t="s">
        <v>44</v>
      </c>
      <c r="O159" s="2" t="s">
        <v>314</v>
      </c>
      <c r="P159" s="2" t="s">
        <v>46</v>
      </c>
      <c r="Q159" s="2" t="s">
        <v>315</v>
      </c>
      <c r="R159" s="2">
        <v>0.27900000000000003</v>
      </c>
      <c r="S159" s="2" t="s">
        <v>316</v>
      </c>
      <c r="T159" s="2" t="s">
        <v>260</v>
      </c>
      <c r="U159" s="2" t="s">
        <v>36</v>
      </c>
      <c r="V159" s="2" t="s">
        <v>51</v>
      </c>
      <c r="W159" s="2" t="s">
        <v>255</v>
      </c>
      <c r="X159" s="2" t="s">
        <v>52</v>
      </c>
      <c r="Y159" s="2" t="s">
        <v>261</v>
      </c>
      <c r="Z159" s="2" t="s">
        <v>317</v>
      </c>
      <c r="AA159" s="2">
        <v>30</v>
      </c>
      <c r="AB159" s="2">
        <v>14</v>
      </c>
      <c r="AC159" s="2">
        <v>16</v>
      </c>
      <c r="AD159" s="2">
        <v>53.333333330000002</v>
      </c>
      <c r="AE159" s="2" t="s">
        <v>55</v>
      </c>
      <c r="AF159" s="2">
        <v>0.999998948</v>
      </c>
      <c r="AG159" s="2">
        <v>13.76570093</v>
      </c>
      <c r="AH159" s="2" t="s">
        <v>46</v>
      </c>
      <c r="AI159" s="2" t="s">
        <v>56</v>
      </c>
      <c r="AJ159" s="2" t="str">
        <f t="shared" si="20"/>
        <v>NC_000011.9:g.32953602_32953602delC</v>
      </c>
      <c r="AK159" s="2" t="str">
        <f t="shared" si="21"/>
        <v>c.8903delC</v>
      </c>
      <c r="AL159" s="1" t="s">
        <v>46</v>
      </c>
      <c r="AM159" s="1" t="s">
        <v>46</v>
      </c>
      <c r="AN159" s="1" t="s">
        <v>46</v>
      </c>
      <c r="AO159" s="1" t="s">
        <v>46</v>
      </c>
      <c r="AP159" s="1" t="s">
        <v>46</v>
      </c>
      <c r="AQ159" s="1" t="s">
        <v>46</v>
      </c>
      <c r="AR159" s="1" t="s">
        <v>46</v>
      </c>
      <c r="AS159" s="2" t="s">
        <v>694</v>
      </c>
      <c r="AT159" s="9" t="s">
        <v>656</v>
      </c>
      <c r="AU159" s="9" t="s">
        <v>656</v>
      </c>
      <c r="AV159" s="9" t="s">
        <v>13</v>
      </c>
    </row>
    <row r="160" spans="1:48" x14ac:dyDescent="0.25">
      <c r="A160" s="2">
        <v>13</v>
      </c>
      <c r="B160" s="2">
        <v>32912338</v>
      </c>
      <c r="C160" s="2">
        <v>32912339</v>
      </c>
      <c r="D160" s="2" t="s">
        <v>301</v>
      </c>
      <c r="E160" s="2" t="s">
        <v>36</v>
      </c>
      <c r="F160" s="2" t="s">
        <v>37</v>
      </c>
      <c r="G160" s="2" t="s">
        <v>255</v>
      </c>
      <c r="H160" s="2" t="s">
        <v>256</v>
      </c>
      <c r="I160" s="2" t="s">
        <v>40</v>
      </c>
      <c r="J160" s="2" t="s">
        <v>41</v>
      </c>
      <c r="K160" s="2" t="s">
        <v>42</v>
      </c>
      <c r="L160" s="2">
        <v>1</v>
      </c>
      <c r="M160" s="2" t="s">
        <v>43</v>
      </c>
      <c r="N160" s="2" t="s">
        <v>44</v>
      </c>
      <c r="O160" s="2" t="s">
        <v>318</v>
      </c>
      <c r="P160" s="2" t="s">
        <v>46</v>
      </c>
      <c r="Q160" s="2" t="s">
        <v>319</v>
      </c>
      <c r="R160" s="2" t="s">
        <v>309</v>
      </c>
      <c r="S160" s="2" t="s">
        <v>259</v>
      </c>
      <c r="T160" s="2" t="s">
        <v>260</v>
      </c>
      <c r="U160" s="2" t="s">
        <v>36</v>
      </c>
      <c r="V160" s="2" t="s">
        <v>51</v>
      </c>
      <c r="W160" s="2" t="s">
        <v>255</v>
      </c>
      <c r="X160" s="2" t="s">
        <v>52</v>
      </c>
      <c r="Y160" s="2" t="s">
        <v>261</v>
      </c>
      <c r="Z160" s="2" t="s">
        <v>320</v>
      </c>
      <c r="AA160" s="2">
        <f t="shared" ref="AA160:AA166" si="22">AB160+AC160</f>
        <v>119</v>
      </c>
      <c r="AB160" s="2">
        <v>52</v>
      </c>
      <c r="AC160" s="2">
        <v>67</v>
      </c>
      <c r="AD160" s="2">
        <v>56.3</v>
      </c>
      <c r="AE160" s="2" t="s">
        <v>55</v>
      </c>
      <c r="AF160" s="2">
        <v>1</v>
      </c>
      <c r="AG160" s="2">
        <v>58.728939889999999</v>
      </c>
      <c r="AH160" s="2">
        <v>1.1555E-4</v>
      </c>
      <c r="AI160" s="2" t="s">
        <v>69</v>
      </c>
      <c r="AJ160" s="2" t="str">
        <f t="shared" si="20"/>
        <v>NC_000011.9:g.32912338_32912339delTG</v>
      </c>
      <c r="AK160" s="2" t="str">
        <f t="shared" si="21"/>
        <v>c.3846_3847delTG</v>
      </c>
      <c r="AL160" s="1" t="s">
        <v>46</v>
      </c>
      <c r="AM160" s="1" t="s">
        <v>46</v>
      </c>
      <c r="AN160" s="1" t="s">
        <v>46</v>
      </c>
      <c r="AO160" s="1" t="s">
        <v>46</v>
      </c>
      <c r="AP160" s="1" t="s">
        <v>46</v>
      </c>
      <c r="AQ160" s="1" t="s">
        <v>46</v>
      </c>
      <c r="AR160" s="1" t="s">
        <v>46</v>
      </c>
      <c r="AS160" s="2" t="s">
        <v>694</v>
      </c>
      <c r="AT160" s="9" t="s">
        <v>656</v>
      </c>
      <c r="AU160" s="9" t="s">
        <v>656</v>
      </c>
      <c r="AV160" s="9" t="s">
        <v>13</v>
      </c>
    </row>
    <row r="161" spans="1:48" x14ac:dyDescent="0.25">
      <c r="A161" s="2">
        <v>13</v>
      </c>
      <c r="B161" s="2">
        <v>32914894</v>
      </c>
      <c r="C161" s="2">
        <v>32914898</v>
      </c>
      <c r="D161" s="2" t="s">
        <v>321</v>
      </c>
      <c r="E161" s="2" t="s">
        <v>36</v>
      </c>
      <c r="F161" s="2" t="s">
        <v>37</v>
      </c>
      <c r="G161" s="2" t="s">
        <v>255</v>
      </c>
      <c r="H161" s="2" t="s">
        <v>256</v>
      </c>
      <c r="I161" s="2" t="s">
        <v>40</v>
      </c>
      <c r="J161" s="2" t="s">
        <v>41</v>
      </c>
      <c r="K161" s="2" t="s">
        <v>42</v>
      </c>
      <c r="L161" s="2">
        <v>1</v>
      </c>
      <c r="M161" s="2" t="s">
        <v>43</v>
      </c>
      <c r="N161" s="2" t="s">
        <v>44</v>
      </c>
      <c r="O161" s="2" t="s">
        <v>322</v>
      </c>
      <c r="P161" s="2" t="s">
        <v>46</v>
      </c>
      <c r="Q161" s="2" t="s">
        <v>323</v>
      </c>
      <c r="R161" s="2" t="s">
        <v>324</v>
      </c>
      <c r="S161" s="2" t="s">
        <v>259</v>
      </c>
      <c r="T161" s="2" t="s">
        <v>260</v>
      </c>
      <c r="U161" s="2" t="s">
        <v>36</v>
      </c>
      <c r="V161" s="2" t="s">
        <v>51</v>
      </c>
      <c r="W161" s="2" t="s">
        <v>255</v>
      </c>
      <c r="X161" s="2" t="s">
        <v>52</v>
      </c>
      <c r="Y161" s="2" t="s">
        <v>261</v>
      </c>
      <c r="Z161" s="2" t="s">
        <v>325</v>
      </c>
      <c r="AA161" s="2">
        <f t="shared" si="22"/>
        <v>82</v>
      </c>
      <c r="AB161" s="2">
        <v>30</v>
      </c>
      <c r="AC161" s="2">
        <v>52</v>
      </c>
      <c r="AD161" s="2">
        <v>63.41</v>
      </c>
      <c r="AE161" s="2" t="s">
        <v>55</v>
      </c>
      <c r="AF161" s="2">
        <v>1</v>
      </c>
      <c r="AG161" s="2">
        <v>47.767036210000001</v>
      </c>
      <c r="AH161" s="4">
        <v>8.3699999999999995E-6</v>
      </c>
      <c r="AI161" s="2" t="s">
        <v>62</v>
      </c>
      <c r="AJ161" s="2" t="str">
        <f t="shared" si="20"/>
        <v>NC_000011.9:g.32914894_32914898delTAACT</v>
      </c>
      <c r="AK161" s="2" t="str">
        <f t="shared" si="21"/>
        <v>c.6402_6406delTAACT</v>
      </c>
      <c r="AL161" s="1" t="s">
        <v>46</v>
      </c>
      <c r="AM161" s="1" t="s">
        <v>46</v>
      </c>
      <c r="AN161" s="1" t="s">
        <v>46</v>
      </c>
      <c r="AO161" s="1" t="s">
        <v>46</v>
      </c>
      <c r="AP161" s="1" t="s">
        <v>46</v>
      </c>
      <c r="AQ161" s="1" t="s">
        <v>46</v>
      </c>
      <c r="AR161" s="1" t="s">
        <v>46</v>
      </c>
      <c r="AS161" s="2" t="s">
        <v>694</v>
      </c>
      <c r="AT161" s="9" t="s">
        <v>656</v>
      </c>
      <c r="AU161" s="9" t="s">
        <v>656</v>
      </c>
      <c r="AV161" s="9" t="s">
        <v>13</v>
      </c>
    </row>
    <row r="162" spans="1:48" x14ac:dyDescent="0.25">
      <c r="A162" s="2">
        <v>13</v>
      </c>
      <c r="B162" s="2">
        <v>32913960</v>
      </c>
      <c r="C162" s="2">
        <v>32913961</v>
      </c>
      <c r="D162" s="2" t="s">
        <v>36</v>
      </c>
      <c r="E162" s="2" t="s">
        <v>79</v>
      </c>
      <c r="F162" s="2" t="s">
        <v>334</v>
      </c>
      <c r="G162" s="2" t="s">
        <v>255</v>
      </c>
      <c r="H162" s="2" t="s">
        <v>256</v>
      </c>
      <c r="I162" s="2" t="s">
        <v>40</v>
      </c>
      <c r="J162" s="2" t="s">
        <v>41</v>
      </c>
      <c r="K162" s="2" t="s">
        <v>42</v>
      </c>
      <c r="L162" s="2">
        <v>1</v>
      </c>
      <c r="M162" s="2" t="s">
        <v>43</v>
      </c>
      <c r="N162" s="2" t="s">
        <v>335</v>
      </c>
      <c r="O162" s="2" t="s">
        <v>336</v>
      </c>
      <c r="P162" s="2" t="s">
        <v>46</v>
      </c>
      <c r="Q162" s="2" t="s">
        <v>337</v>
      </c>
      <c r="R162" s="2" t="s">
        <v>338</v>
      </c>
      <c r="S162" s="2" t="s">
        <v>259</v>
      </c>
      <c r="T162" s="2" t="s">
        <v>260</v>
      </c>
      <c r="U162" s="2" t="s">
        <v>36</v>
      </c>
      <c r="V162" s="2" t="s">
        <v>51</v>
      </c>
      <c r="W162" s="2" t="s">
        <v>255</v>
      </c>
      <c r="X162" s="2" t="s">
        <v>52</v>
      </c>
      <c r="Y162" s="2" t="s">
        <v>261</v>
      </c>
      <c r="Z162" s="2" t="s">
        <v>339</v>
      </c>
      <c r="AA162" s="2">
        <f t="shared" si="22"/>
        <v>71</v>
      </c>
      <c r="AB162" s="2">
        <v>64</v>
      </c>
      <c r="AC162" s="2">
        <v>7</v>
      </c>
      <c r="AD162" s="2">
        <v>9.86</v>
      </c>
      <c r="AE162" s="2" t="s">
        <v>55</v>
      </c>
      <c r="AF162" s="2">
        <v>0.98683155099999997</v>
      </c>
      <c r="AG162" s="2">
        <v>4.3200193100000002</v>
      </c>
      <c r="AH162" s="2" t="s">
        <v>46</v>
      </c>
      <c r="AI162" s="2" t="s">
        <v>69</v>
      </c>
      <c r="AJ162" s="2" t="str">
        <f>"NC_000011.9:g."&amp;B162&amp;"_"&amp;C162&amp;"ins"&amp;E162</f>
        <v>NC_000011.9:g.32913960_32913961insT</v>
      </c>
      <c r="AK162" s="2" t="str">
        <f>O162&amp;"ins"&amp;E162</f>
        <v>c.5468_5469insT</v>
      </c>
      <c r="AL162" s="1" t="s">
        <v>46</v>
      </c>
      <c r="AM162" s="1" t="s">
        <v>46</v>
      </c>
      <c r="AN162" s="1" t="s">
        <v>46</v>
      </c>
      <c r="AO162" s="1" t="s">
        <v>46</v>
      </c>
      <c r="AP162" s="1" t="s">
        <v>46</v>
      </c>
      <c r="AQ162" s="1" t="s">
        <v>46</v>
      </c>
      <c r="AR162" s="1" t="s">
        <v>46</v>
      </c>
      <c r="AS162" s="2" t="s">
        <v>694</v>
      </c>
      <c r="AT162" s="9" t="s">
        <v>656</v>
      </c>
      <c r="AU162" s="9" t="s">
        <v>656</v>
      </c>
      <c r="AV162" s="9" t="s">
        <v>13</v>
      </c>
    </row>
    <row r="163" spans="1:48" x14ac:dyDescent="0.25">
      <c r="A163" s="2">
        <v>13</v>
      </c>
      <c r="B163" s="2">
        <v>32907358</v>
      </c>
      <c r="C163" s="2">
        <v>32907359</v>
      </c>
      <c r="D163" s="2" t="s">
        <v>36</v>
      </c>
      <c r="E163" s="2" t="s">
        <v>263</v>
      </c>
      <c r="F163" s="2" t="s">
        <v>334</v>
      </c>
      <c r="G163" s="2" t="s">
        <v>255</v>
      </c>
      <c r="H163" s="2" t="s">
        <v>256</v>
      </c>
      <c r="I163" s="2" t="s">
        <v>40</v>
      </c>
      <c r="J163" s="2" t="s">
        <v>41</v>
      </c>
      <c r="K163" s="2" t="s">
        <v>42</v>
      </c>
      <c r="L163" s="2">
        <v>1</v>
      </c>
      <c r="M163" s="2" t="s">
        <v>43</v>
      </c>
      <c r="N163" s="2" t="s">
        <v>335</v>
      </c>
      <c r="O163" s="2" t="s">
        <v>340</v>
      </c>
      <c r="P163" s="2" t="s">
        <v>46</v>
      </c>
      <c r="Q163" s="2" t="s">
        <v>341</v>
      </c>
      <c r="R163" s="2" t="s">
        <v>342</v>
      </c>
      <c r="S163" s="2" t="s">
        <v>259</v>
      </c>
      <c r="T163" s="2" t="s">
        <v>260</v>
      </c>
      <c r="U163" s="2" t="s">
        <v>36</v>
      </c>
      <c r="V163" s="2" t="s">
        <v>51</v>
      </c>
      <c r="W163" s="2" t="s">
        <v>255</v>
      </c>
      <c r="X163" s="2" t="s">
        <v>52</v>
      </c>
      <c r="Y163" s="2" t="s">
        <v>261</v>
      </c>
      <c r="Z163" s="2" t="s">
        <v>343</v>
      </c>
      <c r="AA163" s="2">
        <f t="shared" si="22"/>
        <v>208</v>
      </c>
      <c r="AB163" s="2">
        <v>187</v>
      </c>
      <c r="AC163" s="2">
        <v>21</v>
      </c>
      <c r="AD163" s="2">
        <v>10.1</v>
      </c>
      <c r="AE163" s="2" t="s">
        <v>55</v>
      </c>
      <c r="AF163" s="2">
        <v>0.999997794</v>
      </c>
      <c r="AG163" s="2">
        <v>13.024112049999999</v>
      </c>
      <c r="AH163" s="2" t="s">
        <v>46</v>
      </c>
      <c r="AI163" s="2" t="s">
        <v>69</v>
      </c>
      <c r="AJ163" s="2" t="str">
        <f>"NC_000011.9:g."&amp;B163&amp;"_"&amp;C163&amp;"ins"&amp;E163</f>
        <v>NC_000011.9:g.32907358_32907359insAA</v>
      </c>
      <c r="AK163" s="2" t="str">
        <f>O163&amp;"ins"&amp;E163</f>
        <v>c.1743_1744insAA</v>
      </c>
      <c r="AL163" s="1" t="s">
        <v>46</v>
      </c>
      <c r="AM163" s="1" t="s">
        <v>46</v>
      </c>
      <c r="AN163" s="1" t="s">
        <v>46</v>
      </c>
      <c r="AO163" s="1" t="s">
        <v>46</v>
      </c>
      <c r="AP163" s="1" t="s">
        <v>46</v>
      </c>
      <c r="AQ163" s="1" t="s">
        <v>46</v>
      </c>
      <c r="AR163" s="1" t="s">
        <v>46</v>
      </c>
      <c r="AS163" s="2" t="s">
        <v>694</v>
      </c>
      <c r="AT163" s="9" t="s">
        <v>656</v>
      </c>
      <c r="AU163" s="9" t="s">
        <v>656</v>
      </c>
      <c r="AV163" s="9" t="s">
        <v>13</v>
      </c>
    </row>
    <row r="164" spans="1:48" x14ac:dyDescent="0.25">
      <c r="A164" s="2">
        <v>13</v>
      </c>
      <c r="B164" s="2">
        <v>32910779</v>
      </c>
      <c r="C164" s="2">
        <v>32910780</v>
      </c>
      <c r="D164" s="2" t="s">
        <v>36</v>
      </c>
      <c r="E164" s="2" t="s">
        <v>79</v>
      </c>
      <c r="F164" s="2" t="s">
        <v>334</v>
      </c>
      <c r="G164" s="2" t="s">
        <v>255</v>
      </c>
      <c r="H164" s="2" t="s">
        <v>256</v>
      </c>
      <c r="I164" s="2" t="s">
        <v>40</v>
      </c>
      <c r="J164" s="2" t="s">
        <v>41</v>
      </c>
      <c r="K164" s="2" t="s">
        <v>42</v>
      </c>
      <c r="L164" s="2">
        <v>1</v>
      </c>
      <c r="M164" s="2" t="s">
        <v>43</v>
      </c>
      <c r="N164" s="2" t="s">
        <v>335</v>
      </c>
      <c r="O164" s="2" t="s">
        <v>344</v>
      </c>
      <c r="P164" s="2" t="s">
        <v>46</v>
      </c>
      <c r="Q164" s="2" t="s">
        <v>345</v>
      </c>
      <c r="R164" s="2" t="s">
        <v>309</v>
      </c>
      <c r="S164" s="2" t="s">
        <v>259</v>
      </c>
      <c r="T164" s="2" t="s">
        <v>260</v>
      </c>
      <c r="U164" s="2" t="s">
        <v>36</v>
      </c>
      <c r="V164" s="2" t="s">
        <v>51</v>
      </c>
      <c r="W164" s="2" t="s">
        <v>255</v>
      </c>
      <c r="X164" s="2" t="s">
        <v>52</v>
      </c>
      <c r="Y164" s="2" t="s">
        <v>261</v>
      </c>
      <c r="Z164" s="2" t="s">
        <v>346</v>
      </c>
      <c r="AA164" s="2">
        <f t="shared" si="22"/>
        <v>55</v>
      </c>
      <c r="AB164" s="2">
        <v>47</v>
      </c>
      <c r="AC164" s="2">
        <v>8</v>
      </c>
      <c r="AD164" s="2">
        <v>14.55</v>
      </c>
      <c r="AE164" s="2" t="s">
        <v>55</v>
      </c>
      <c r="AF164" s="2">
        <v>0.99506450899999999</v>
      </c>
      <c r="AG164" s="2">
        <v>5.3064569029999999</v>
      </c>
      <c r="AH164" s="2" t="s">
        <v>46</v>
      </c>
      <c r="AI164" s="2" t="s">
        <v>69</v>
      </c>
      <c r="AJ164" s="2" t="str">
        <f>"NC_000011.9:g."&amp;B164&amp;"_"&amp;C164&amp;"ins"&amp;E164</f>
        <v>NC_000011.9:g.32910779_32910780insT</v>
      </c>
      <c r="AK164" s="2" t="str">
        <f>O164&amp;"ins"&amp;E164</f>
        <v>c.2287_2288insT</v>
      </c>
      <c r="AL164" s="1" t="s">
        <v>46</v>
      </c>
      <c r="AM164" s="1" t="s">
        <v>46</v>
      </c>
      <c r="AN164" s="1" t="s">
        <v>46</v>
      </c>
      <c r="AO164" s="1" t="s">
        <v>46</v>
      </c>
      <c r="AP164" s="1" t="s">
        <v>46</v>
      </c>
      <c r="AQ164" s="1" t="s">
        <v>46</v>
      </c>
      <c r="AR164" s="1" t="s">
        <v>46</v>
      </c>
      <c r="AS164" s="2" t="s">
        <v>694</v>
      </c>
      <c r="AT164" s="9" t="s">
        <v>656</v>
      </c>
      <c r="AU164" s="9" t="s">
        <v>656</v>
      </c>
      <c r="AV164" s="9" t="s">
        <v>13</v>
      </c>
    </row>
    <row r="165" spans="1:48" x14ac:dyDescent="0.25">
      <c r="A165" s="2">
        <v>13</v>
      </c>
      <c r="B165" s="2">
        <v>32930633</v>
      </c>
      <c r="C165" s="2">
        <v>32930634</v>
      </c>
      <c r="D165" s="2" t="s">
        <v>36</v>
      </c>
      <c r="E165" s="2" t="s">
        <v>347</v>
      </c>
      <c r="F165" s="2" t="s">
        <v>334</v>
      </c>
      <c r="G165" s="2" t="s">
        <v>255</v>
      </c>
      <c r="H165" s="2" t="s">
        <v>256</v>
      </c>
      <c r="I165" s="2" t="s">
        <v>40</v>
      </c>
      <c r="J165" s="2" t="s">
        <v>41</v>
      </c>
      <c r="K165" s="2" t="s">
        <v>42</v>
      </c>
      <c r="L165" s="2">
        <v>1</v>
      </c>
      <c r="M165" s="2" t="s">
        <v>43</v>
      </c>
      <c r="N165" s="2" t="s">
        <v>335</v>
      </c>
      <c r="O165" s="2" t="s">
        <v>348</v>
      </c>
      <c r="P165" s="2" t="s">
        <v>46</v>
      </c>
      <c r="Q165" s="2" t="s">
        <v>349</v>
      </c>
      <c r="R165" s="2" t="s">
        <v>309</v>
      </c>
      <c r="S165" s="2" t="s">
        <v>299</v>
      </c>
      <c r="T165" s="2" t="s">
        <v>260</v>
      </c>
      <c r="U165" s="2" t="s">
        <v>36</v>
      </c>
      <c r="V165" s="2" t="s">
        <v>51</v>
      </c>
      <c r="W165" s="2" t="s">
        <v>255</v>
      </c>
      <c r="X165" s="2" t="s">
        <v>52</v>
      </c>
      <c r="Y165" s="2" t="s">
        <v>261</v>
      </c>
      <c r="Z165" s="2" t="s">
        <v>350</v>
      </c>
      <c r="AA165" s="2">
        <f t="shared" si="22"/>
        <v>36</v>
      </c>
      <c r="AB165" s="2">
        <v>25</v>
      </c>
      <c r="AC165" s="2">
        <v>11</v>
      </c>
      <c r="AD165" s="2">
        <v>30.56</v>
      </c>
      <c r="AE165" s="2" t="s">
        <v>55</v>
      </c>
      <c r="AF165" s="2">
        <v>0.99974142300000002</v>
      </c>
      <c r="AG165" s="2">
        <v>8.2600566010000005</v>
      </c>
      <c r="AH165" s="2" t="s">
        <v>46</v>
      </c>
      <c r="AI165" s="2" t="s">
        <v>62</v>
      </c>
      <c r="AJ165" s="2" t="str">
        <f>"NC_000011.9:g."&amp;B165&amp;"_"&amp;C165&amp;"ins"&amp;E165</f>
        <v>NC_000011.9:g.32930633_32930634insTTGTT</v>
      </c>
      <c r="AK165" s="2" t="str">
        <f>O165&amp;"ins"&amp;E165</f>
        <v>c.7504_7505insTTGTT</v>
      </c>
      <c r="AL165" s="1" t="s">
        <v>46</v>
      </c>
      <c r="AM165" s="1" t="s">
        <v>46</v>
      </c>
      <c r="AN165" s="1" t="s">
        <v>46</v>
      </c>
      <c r="AO165" s="1" t="s">
        <v>46</v>
      </c>
      <c r="AP165" s="1" t="s">
        <v>46</v>
      </c>
      <c r="AQ165" s="1" t="s">
        <v>46</v>
      </c>
      <c r="AR165" s="1" t="s">
        <v>46</v>
      </c>
      <c r="AS165" s="2" t="s">
        <v>694</v>
      </c>
      <c r="AT165" s="9" t="s">
        <v>656</v>
      </c>
      <c r="AU165" s="9" t="s">
        <v>656</v>
      </c>
      <c r="AV165" s="9" t="s">
        <v>13</v>
      </c>
    </row>
    <row r="166" spans="1:48" x14ac:dyDescent="0.25">
      <c r="A166" s="2">
        <v>13</v>
      </c>
      <c r="B166" s="2">
        <v>32906518</v>
      </c>
      <c r="C166" s="2">
        <v>32906519</v>
      </c>
      <c r="D166" s="2" t="s">
        <v>36</v>
      </c>
      <c r="E166" s="2" t="s">
        <v>88</v>
      </c>
      <c r="F166" s="2" t="s">
        <v>334</v>
      </c>
      <c r="G166" s="2" t="s">
        <v>255</v>
      </c>
      <c r="H166" s="2" t="s">
        <v>256</v>
      </c>
      <c r="I166" s="2" t="s">
        <v>40</v>
      </c>
      <c r="J166" s="2" t="s">
        <v>41</v>
      </c>
      <c r="K166" s="2" t="s">
        <v>42</v>
      </c>
      <c r="L166" s="2">
        <v>1</v>
      </c>
      <c r="M166" s="2" t="s">
        <v>43</v>
      </c>
      <c r="N166" s="2" t="s">
        <v>335</v>
      </c>
      <c r="O166" s="2" t="s">
        <v>351</v>
      </c>
      <c r="P166" s="2" t="s">
        <v>46</v>
      </c>
      <c r="Q166" s="2" t="s">
        <v>352</v>
      </c>
      <c r="R166" s="2" t="s">
        <v>353</v>
      </c>
      <c r="S166" s="2" t="s">
        <v>259</v>
      </c>
      <c r="T166" s="2" t="s">
        <v>260</v>
      </c>
      <c r="U166" s="2" t="s">
        <v>36</v>
      </c>
      <c r="V166" s="2" t="s">
        <v>51</v>
      </c>
      <c r="W166" s="2" t="s">
        <v>255</v>
      </c>
      <c r="X166" s="2" t="s">
        <v>52</v>
      </c>
      <c r="Y166" s="2" t="s">
        <v>261</v>
      </c>
      <c r="Z166" s="2" t="s">
        <v>354</v>
      </c>
      <c r="AA166" s="2">
        <f t="shared" si="22"/>
        <v>69</v>
      </c>
      <c r="AB166" s="2">
        <v>23</v>
      </c>
      <c r="AC166" s="2">
        <v>46</v>
      </c>
      <c r="AD166" s="2">
        <v>66.67</v>
      </c>
      <c r="AE166" s="2" t="s">
        <v>55</v>
      </c>
      <c r="AF166" s="2">
        <v>1</v>
      </c>
      <c r="AG166" s="2">
        <v>43.226004439999997</v>
      </c>
      <c r="AH166" s="2" t="s">
        <v>46</v>
      </c>
      <c r="AI166" s="2" t="s">
        <v>62</v>
      </c>
      <c r="AJ166" s="2" t="str">
        <f>"NC_000011.9:g."&amp;B166&amp;"_"&amp;C166&amp;"ins"&amp;E166</f>
        <v>NC_000011.9:g.32906518_32906519insA</v>
      </c>
      <c r="AK166" s="2" t="str">
        <f>O166&amp;"ins"&amp;E166</f>
        <v>c.903_904insA</v>
      </c>
      <c r="AL166" s="1" t="s">
        <v>46</v>
      </c>
      <c r="AM166" s="1" t="s">
        <v>46</v>
      </c>
      <c r="AN166" s="1" t="s">
        <v>46</v>
      </c>
      <c r="AO166" s="1" t="s">
        <v>46</v>
      </c>
      <c r="AP166" s="1" t="s">
        <v>46</v>
      </c>
      <c r="AQ166" s="1" t="s">
        <v>46</v>
      </c>
      <c r="AR166" s="1" t="s">
        <v>46</v>
      </c>
      <c r="AS166" s="2" t="s">
        <v>694</v>
      </c>
      <c r="AT166" s="9" t="s">
        <v>656</v>
      </c>
      <c r="AU166" s="9" t="s">
        <v>656</v>
      </c>
      <c r="AV166" s="9" t="s">
        <v>13</v>
      </c>
    </row>
    <row r="167" spans="1:48" x14ac:dyDescent="0.25">
      <c r="A167">
        <v>17</v>
      </c>
      <c r="B167">
        <v>41244765</v>
      </c>
      <c r="C167">
        <v>41244765</v>
      </c>
      <c r="D167" t="s">
        <v>57</v>
      </c>
      <c r="E167" t="s">
        <v>36</v>
      </c>
      <c r="F167" t="s">
        <v>37</v>
      </c>
      <c r="G167" t="s">
        <v>506</v>
      </c>
      <c r="H167" t="s">
        <v>507</v>
      </c>
      <c r="I167" t="s">
        <v>40</v>
      </c>
      <c r="J167" t="s">
        <v>41</v>
      </c>
      <c r="K167" t="s">
        <v>42</v>
      </c>
      <c r="L167">
        <v>-1</v>
      </c>
      <c r="M167" t="s">
        <v>43</v>
      </c>
      <c r="N167" t="s">
        <v>44</v>
      </c>
      <c r="O167" t="s">
        <v>508</v>
      </c>
      <c r="P167" s="2" t="s">
        <v>46</v>
      </c>
      <c r="Q167" t="s">
        <v>509</v>
      </c>
      <c r="R167">
        <v>0</v>
      </c>
      <c r="S167" t="s">
        <v>510</v>
      </c>
      <c r="T167" t="s">
        <v>511</v>
      </c>
      <c r="U167" t="s">
        <v>36</v>
      </c>
      <c r="V167" t="s">
        <v>51</v>
      </c>
      <c r="W167" t="s">
        <v>506</v>
      </c>
      <c r="X167" t="s">
        <v>52</v>
      </c>
      <c r="Y167" t="s">
        <v>512</v>
      </c>
      <c r="Z167" t="s">
        <v>513</v>
      </c>
      <c r="AA167">
        <v>65</v>
      </c>
      <c r="AB167">
        <v>49</v>
      </c>
      <c r="AC167">
        <v>16</v>
      </c>
      <c r="AD167">
        <v>24.61538462</v>
      </c>
      <c r="AE167" t="s">
        <v>55</v>
      </c>
      <c r="AF167">
        <v>0.99999049399999995</v>
      </c>
      <c r="AG167">
        <v>11.56360568</v>
      </c>
      <c r="AH167" t="s">
        <v>46</v>
      </c>
      <c r="AI167" t="s">
        <v>56</v>
      </c>
      <c r="AJ167" s="2" t="str">
        <f t="shared" ref="AJ167:AJ177" si="23">"NC_000011.9:g."&amp;B167&amp;"_"&amp;C167&amp;"del"&amp;D167</f>
        <v>NC_000011.9:g.41244765_41244765delC</v>
      </c>
      <c r="AK167" s="2" t="str">
        <f t="shared" ref="AK167:AK177" si="24">O167&amp;"del"&amp;D167</f>
        <v>c.2783delC</v>
      </c>
      <c r="AL167" s="1" t="s">
        <v>46</v>
      </c>
      <c r="AM167" s="1" t="s">
        <v>46</v>
      </c>
      <c r="AN167" s="1" t="s">
        <v>46</v>
      </c>
      <c r="AO167" s="1" t="s">
        <v>46</v>
      </c>
      <c r="AP167" s="1" t="s">
        <v>46</v>
      </c>
      <c r="AQ167" s="1" t="s">
        <v>46</v>
      </c>
      <c r="AR167" s="1" t="s">
        <v>46</v>
      </c>
      <c r="AS167" s="2" t="s">
        <v>694</v>
      </c>
      <c r="AT167" s="9" t="s">
        <v>656</v>
      </c>
      <c r="AU167" s="9" t="s">
        <v>656</v>
      </c>
      <c r="AV167" s="9" t="s">
        <v>13</v>
      </c>
    </row>
    <row r="168" spans="1:48" x14ac:dyDescent="0.25">
      <c r="A168">
        <v>17</v>
      </c>
      <c r="B168">
        <v>41226448</v>
      </c>
      <c r="C168">
        <v>41226449</v>
      </c>
      <c r="D168" t="s">
        <v>329</v>
      </c>
      <c r="E168" t="s">
        <v>36</v>
      </c>
      <c r="F168" t="s">
        <v>37</v>
      </c>
      <c r="G168" t="s">
        <v>506</v>
      </c>
      <c r="H168" t="s">
        <v>507</v>
      </c>
      <c r="I168" t="s">
        <v>40</v>
      </c>
      <c r="J168" t="s">
        <v>41</v>
      </c>
      <c r="K168" t="s">
        <v>42</v>
      </c>
      <c r="L168">
        <v>-1</v>
      </c>
      <c r="M168" t="s">
        <v>43</v>
      </c>
      <c r="N168" t="s">
        <v>44</v>
      </c>
      <c r="O168" s="5" t="s">
        <v>514</v>
      </c>
      <c r="P168" s="5" t="str">
        <f>"c."&amp;4638-63&amp;"_"&amp;4637-63</f>
        <v>c.4575_4574</v>
      </c>
      <c r="Q168" t="s">
        <v>515</v>
      </c>
      <c r="R168" t="s">
        <v>516</v>
      </c>
      <c r="S168" t="s">
        <v>510</v>
      </c>
      <c r="T168" t="s">
        <v>511</v>
      </c>
      <c r="U168" t="s">
        <v>36</v>
      </c>
      <c r="V168" t="s">
        <v>51</v>
      </c>
      <c r="W168" t="s">
        <v>506</v>
      </c>
      <c r="X168" t="s">
        <v>52</v>
      </c>
      <c r="Y168" t="s">
        <v>512</v>
      </c>
      <c r="Z168" t="s">
        <v>517</v>
      </c>
      <c r="AA168">
        <f t="shared" ref="AA168:AA180" si="25">AB168+AC168</f>
        <v>65</v>
      </c>
      <c r="AB168">
        <v>12</v>
      </c>
      <c r="AC168">
        <v>53</v>
      </c>
      <c r="AD168">
        <v>81.540000000000006</v>
      </c>
      <c r="AE168" t="s">
        <v>55</v>
      </c>
      <c r="AF168">
        <v>1</v>
      </c>
      <c r="AG168">
        <v>56.136896499999999</v>
      </c>
      <c r="AH168" t="s">
        <v>46</v>
      </c>
      <c r="AI168" t="s">
        <v>62</v>
      </c>
      <c r="AJ168" s="2" t="str">
        <f t="shared" si="23"/>
        <v>NC_000011.9:g.41226448_41226449delTT</v>
      </c>
      <c r="AK168" s="2" t="str">
        <f t="shared" si="24"/>
        <v>c.4638_4637delTT</v>
      </c>
      <c r="AL168" s="1" t="s">
        <v>46</v>
      </c>
      <c r="AM168" s="1" t="s">
        <v>46</v>
      </c>
      <c r="AN168" s="1" t="s">
        <v>46</v>
      </c>
      <c r="AO168" s="1" t="s">
        <v>46</v>
      </c>
      <c r="AP168" s="1" t="s">
        <v>46</v>
      </c>
      <c r="AQ168" s="1" t="s">
        <v>46</v>
      </c>
      <c r="AR168" s="1" t="s">
        <v>46</v>
      </c>
      <c r="AS168" s="2" t="s">
        <v>694</v>
      </c>
      <c r="AT168" s="9" t="s">
        <v>656</v>
      </c>
      <c r="AU168" s="9" t="s">
        <v>656</v>
      </c>
      <c r="AV168" s="9" t="s">
        <v>13</v>
      </c>
    </row>
    <row r="169" spans="1:48" x14ac:dyDescent="0.25">
      <c r="A169">
        <v>17</v>
      </c>
      <c r="B169">
        <v>41245722</v>
      </c>
      <c r="C169">
        <v>41245725</v>
      </c>
      <c r="D169" t="s">
        <v>518</v>
      </c>
      <c r="E169" t="s">
        <v>36</v>
      </c>
      <c r="F169" t="s">
        <v>37</v>
      </c>
      <c r="G169" t="s">
        <v>506</v>
      </c>
      <c r="H169" t="s">
        <v>507</v>
      </c>
      <c r="I169" t="s">
        <v>40</v>
      </c>
      <c r="J169" t="s">
        <v>41</v>
      </c>
      <c r="K169" t="s">
        <v>42</v>
      </c>
      <c r="L169">
        <v>-1</v>
      </c>
      <c r="M169" t="s">
        <v>43</v>
      </c>
      <c r="N169" t="s">
        <v>44</v>
      </c>
      <c r="O169" t="s">
        <v>519</v>
      </c>
      <c r="P169" s="2" t="s">
        <v>46</v>
      </c>
      <c r="Q169" t="s">
        <v>520</v>
      </c>
      <c r="R169" t="s">
        <v>521</v>
      </c>
      <c r="S169" t="s">
        <v>510</v>
      </c>
      <c r="T169" t="s">
        <v>511</v>
      </c>
      <c r="U169" t="s">
        <v>36</v>
      </c>
      <c r="V169" t="s">
        <v>51</v>
      </c>
      <c r="W169" t="s">
        <v>506</v>
      </c>
      <c r="X169" t="s">
        <v>52</v>
      </c>
      <c r="Y169" t="s">
        <v>512</v>
      </c>
      <c r="Z169" t="s">
        <v>522</v>
      </c>
      <c r="AA169">
        <f t="shared" si="25"/>
        <v>57</v>
      </c>
      <c r="AB169">
        <v>17</v>
      </c>
      <c r="AC169">
        <v>40</v>
      </c>
      <c r="AD169">
        <v>70.180000000000007</v>
      </c>
      <c r="AE169" t="s">
        <v>55</v>
      </c>
      <c r="AF169">
        <v>1</v>
      </c>
      <c r="AG169">
        <v>38.563641660000002</v>
      </c>
      <c r="AH169" t="s">
        <v>46</v>
      </c>
      <c r="AI169" t="s">
        <v>62</v>
      </c>
      <c r="AJ169" s="2" t="str">
        <f t="shared" si="23"/>
        <v>NC_000011.9:g.41245722_41245725delTTCT</v>
      </c>
      <c r="AK169" s="2" t="str">
        <f t="shared" si="24"/>
        <v>c.1826_1823delTTCT</v>
      </c>
      <c r="AL169" s="1" t="s">
        <v>46</v>
      </c>
      <c r="AM169" s="1" t="s">
        <v>46</v>
      </c>
      <c r="AN169" s="1" t="s">
        <v>46</v>
      </c>
      <c r="AO169" s="1" t="s">
        <v>46</v>
      </c>
      <c r="AP169" s="1" t="s">
        <v>46</v>
      </c>
      <c r="AQ169" s="1" t="s">
        <v>46</v>
      </c>
      <c r="AR169" s="1" t="s">
        <v>46</v>
      </c>
      <c r="AS169" s="2" t="s">
        <v>694</v>
      </c>
      <c r="AT169" s="9" t="s">
        <v>656</v>
      </c>
      <c r="AU169" s="9" t="s">
        <v>656</v>
      </c>
      <c r="AV169" s="9" t="s">
        <v>13</v>
      </c>
    </row>
    <row r="170" spans="1:48" x14ac:dyDescent="0.25">
      <c r="A170">
        <v>17</v>
      </c>
      <c r="B170">
        <v>41223090</v>
      </c>
      <c r="C170">
        <v>41223090</v>
      </c>
      <c r="D170" t="s">
        <v>92</v>
      </c>
      <c r="E170" t="s">
        <v>36</v>
      </c>
      <c r="F170" t="s">
        <v>37</v>
      </c>
      <c r="G170" t="s">
        <v>506</v>
      </c>
      <c r="H170" t="s">
        <v>507</v>
      </c>
      <c r="I170" t="s">
        <v>40</v>
      </c>
      <c r="J170" t="s">
        <v>41</v>
      </c>
      <c r="K170" t="s">
        <v>42</v>
      </c>
      <c r="L170">
        <v>-1</v>
      </c>
      <c r="M170" t="s">
        <v>43</v>
      </c>
      <c r="N170" t="s">
        <v>44</v>
      </c>
      <c r="O170" s="5" t="s">
        <v>523</v>
      </c>
      <c r="P170" s="5" t="str">
        <f>"c."&amp;4904-63</f>
        <v>c.4841</v>
      </c>
      <c r="Q170" t="s">
        <v>524</v>
      </c>
      <c r="R170">
        <v>0</v>
      </c>
      <c r="S170" t="s">
        <v>525</v>
      </c>
      <c r="T170" t="s">
        <v>511</v>
      </c>
      <c r="U170" t="s">
        <v>36</v>
      </c>
      <c r="V170" t="s">
        <v>51</v>
      </c>
      <c r="W170" t="s">
        <v>506</v>
      </c>
      <c r="X170" t="s">
        <v>52</v>
      </c>
      <c r="Y170" t="s">
        <v>512</v>
      </c>
      <c r="Z170" t="s">
        <v>305</v>
      </c>
      <c r="AA170">
        <f t="shared" si="25"/>
        <v>81</v>
      </c>
      <c r="AB170">
        <v>65</v>
      </c>
      <c r="AC170">
        <v>16</v>
      </c>
      <c r="AD170">
        <v>19.75</v>
      </c>
      <c r="AE170" t="s">
        <v>55</v>
      </c>
      <c r="AF170">
        <v>0.99998569299999995</v>
      </c>
      <c r="AG170">
        <v>11.15475335</v>
      </c>
      <c r="AH170" t="s">
        <v>46</v>
      </c>
      <c r="AI170" t="s">
        <v>69</v>
      </c>
      <c r="AJ170" s="2" t="str">
        <f t="shared" si="23"/>
        <v>NC_000011.9:g.41223090_41223090delG</v>
      </c>
      <c r="AK170" s="2" t="str">
        <f t="shared" si="24"/>
        <v>c.4904delG</v>
      </c>
      <c r="AL170" s="1" t="s">
        <v>46</v>
      </c>
      <c r="AM170" s="1" t="s">
        <v>46</v>
      </c>
      <c r="AN170" s="1" t="s">
        <v>46</v>
      </c>
      <c r="AO170" s="1" t="s">
        <v>46</v>
      </c>
      <c r="AP170" s="1" t="s">
        <v>46</v>
      </c>
      <c r="AQ170" s="1" t="s">
        <v>46</v>
      </c>
      <c r="AR170" s="1" t="s">
        <v>46</v>
      </c>
      <c r="AS170" s="2" t="s">
        <v>694</v>
      </c>
      <c r="AT170" s="9" t="s">
        <v>656</v>
      </c>
      <c r="AU170" s="9" t="s">
        <v>656</v>
      </c>
      <c r="AV170" s="9" t="s">
        <v>13</v>
      </c>
    </row>
    <row r="171" spans="1:48" x14ac:dyDescent="0.25">
      <c r="A171">
        <v>17</v>
      </c>
      <c r="B171">
        <v>41243029</v>
      </c>
      <c r="C171">
        <v>41243033</v>
      </c>
      <c r="D171" t="s">
        <v>526</v>
      </c>
      <c r="E171" t="s">
        <v>36</v>
      </c>
      <c r="F171" t="s">
        <v>37</v>
      </c>
      <c r="G171" t="s">
        <v>506</v>
      </c>
      <c r="H171" t="s">
        <v>507</v>
      </c>
      <c r="I171" t="s">
        <v>40</v>
      </c>
      <c r="J171" t="s">
        <v>41</v>
      </c>
      <c r="K171" t="s">
        <v>42</v>
      </c>
      <c r="L171">
        <v>-1</v>
      </c>
      <c r="M171" t="s">
        <v>43</v>
      </c>
      <c r="N171" t="s">
        <v>44</v>
      </c>
      <c r="O171" t="s">
        <v>527</v>
      </c>
      <c r="P171" s="2" t="s">
        <v>46</v>
      </c>
      <c r="Q171" t="s">
        <v>528</v>
      </c>
      <c r="R171" t="s">
        <v>529</v>
      </c>
      <c r="S171" t="s">
        <v>510</v>
      </c>
      <c r="T171" t="s">
        <v>511</v>
      </c>
      <c r="U171" t="s">
        <v>36</v>
      </c>
      <c r="V171" t="s">
        <v>51</v>
      </c>
      <c r="W171" t="s">
        <v>506</v>
      </c>
      <c r="X171" t="s">
        <v>52</v>
      </c>
      <c r="Y171" t="s">
        <v>512</v>
      </c>
      <c r="Z171" t="s">
        <v>530</v>
      </c>
      <c r="AA171">
        <f t="shared" si="25"/>
        <v>41</v>
      </c>
      <c r="AB171">
        <v>30</v>
      </c>
      <c r="AC171">
        <v>11</v>
      </c>
      <c r="AD171">
        <v>26.83</v>
      </c>
      <c r="AE171" t="s">
        <v>55</v>
      </c>
      <c r="AF171">
        <v>0.99968672300000005</v>
      </c>
      <c r="AG171">
        <v>8.0681099510000003</v>
      </c>
      <c r="AH171" t="s">
        <v>46</v>
      </c>
      <c r="AI171" t="s">
        <v>69</v>
      </c>
      <c r="AJ171" s="2" t="str">
        <f t="shared" si="23"/>
        <v>NC_000011.9:g.41243029_41243033delCACAC</v>
      </c>
      <c r="AK171" s="2" t="str">
        <f t="shared" si="24"/>
        <v>c.4117_4113delCACAC</v>
      </c>
      <c r="AL171" s="1" t="s">
        <v>46</v>
      </c>
      <c r="AM171" s="1" t="s">
        <v>46</v>
      </c>
      <c r="AN171" s="1" t="s">
        <v>46</v>
      </c>
      <c r="AO171" s="1" t="s">
        <v>46</v>
      </c>
      <c r="AP171" s="1" t="s">
        <v>46</v>
      </c>
      <c r="AQ171" s="1" t="s">
        <v>46</v>
      </c>
      <c r="AR171" s="1" t="s">
        <v>46</v>
      </c>
      <c r="AS171" s="2" t="s">
        <v>694</v>
      </c>
      <c r="AT171" s="9" t="s">
        <v>656</v>
      </c>
      <c r="AU171" s="9" t="s">
        <v>656</v>
      </c>
      <c r="AV171" s="9" t="s">
        <v>13</v>
      </c>
    </row>
    <row r="172" spans="1:48" x14ac:dyDescent="0.25">
      <c r="A172">
        <v>17</v>
      </c>
      <c r="B172">
        <v>41243480</v>
      </c>
      <c r="C172">
        <v>41243483</v>
      </c>
      <c r="D172" t="s">
        <v>531</v>
      </c>
      <c r="E172" t="s">
        <v>36</v>
      </c>
      <c r="F172" t="s">
        <v>37</v>
      </c>
      <c r="G172" t="s">
        <v>506</v>
      </c>
      <c r="H172" t="s">
        <v>507</v>
      </c>
      <c r="I172" t="s">
        <v>40</v>
      </c>
      <c r="J172" t="s">
        <v>41</v>
      </c>
      <c r="K172" t="s">
        <v>42</v>
      </c>
      <c r="L172">
        <v>-1</v>
      </c>
      <c r="M172" t="s">
        <v>43</v>
      </c>
      <c r="N172" t="s">
        <v>44</v>
      </c>
      <c r="O172" t="s">
        <v>532</v>
      </c>
      <c r="P172" s="2" t="s">
        <v>46</v>
      </c>
      <c r="Q172" t="s">
        <v>533</v>
      </c>
      <c r="R172" t="s">
        <v>534</v>
      </c>
      <c r="S172" t="s">
        <v>510</v>
      </c>
      <c r="T172" t="s">
        <v>511</v>
      </c>
      <c r="U172" t="s">
        <v>36</v>
      </c>
      <c r="V172" t="s">
        <v>51</v>
      </c>
      <c r="W172" t="s">
        <v>506</v>
      </c>
      <c r="X172" t="s">
        <v>52</v>
      </c>
      <c r="Y172" t="s">
        <v>512</v>
      </c>
      <c r="Z172" t="s">
        <v>535</v>
      </c>
      <c r="AA172">
        <f t="shared" si="25"/>
        <v>192</v>
      </c>
      <c r="AB172">
        <v>30</v>
      </c>
      <c r="AC172">
        <v>162</v>
      </c>
      <c r="AD172">
        <v>84.38</v>
      </c>
      <c r="AE172" t="s">
        <v>55</v>
      </c>
      <c r="AF172">
        <v>1</v>
      </c>
      <c r="AG172">
        <v>176.31950699999999</v>
      </c>
      <c r="AH172" s="6">
        <v>1.6290000000000002E-5</v>
      </c>
      <c r="AI172" t="s">
        <v>69</v>
      </c>
      <c r="AJ172" s="2" t="str">
        <f t="shared" si="23"/>
        <v>NC_000011.9:g.41243480_41243483delTTGA</v>
      </c>
      <c r="AK172" s="2" t="str">
        <f t="shared" si="24"/>
        <v>c.4068_4065delTTGA</v>
      </c>
      <c r="AL172" s="1" t="s">
        <v>46</v>
      </c>
      <c r="AM172" s="1" t="s">
        <v>46</v>
      </c>
      <c r="AN172" s="1" t="s">
        <v>46</v>
      </c>
      <c r="AO172" s="1" t="s">
        <v>46</v>
      </c>
      <c r="AP172" s="1" t="s">
        <v>46</v>
      </c>
      <c r="AQ172" s="1" t="s">
        <v>46</v>
      </c>
      <c r="AR172" s="1" t="s">
        <v>46</v>
      </c>
      <c r="AS172" s="2" t="s">
        <v>694</v>
      </c>
      <c r="AT172" s="9" t="s">
        <v>656</v>
      </c>
      <c r="AU172" s="9" t="s">
        <v>656</v>
      </c>
      <c r="AV172" s="9" t="s">
        <v>13</v>
      </c>
    </row>
    <row r="173" spans="1:48" x14ac:dyDescent="0.25">
      <c r="A173">
        <v>17</v>
      </c>
      <c r="B173">
        <v>41244460</v>
      </c>
      <c r="C173">
        <v>41244461</v>
      </c>
      <c r="D173" t="s">
        <v>536</v>
      </c>
      <c r="E173" t="s">
        <v>36</v>
      </c>
      <c r="F173" t="s">
        <v>37</v>
      </c>
      <c r="G173" t="s">
        <v>506</v>
      </c>
      <c r="H173" t="s">
        <v>507</v>
      </c>
      <c r="I173" t="s">
        <v>40</v>
      </c>
      <c r="J173" t="s">
        <v>41</v>
      </c>
      <c r="K173" t="s">
        <v>42</v>
      </c>
      <c r="L173">
        <v>-1</v>
      </c>
      <c r="M173" t="s">
        <v>43</v>
      </c>
      <c r="N173" t="s">
        <v>44</v>
      </c>
      <c r="O173" t="s">
        <v>537</v>
      </c>
      <c r="P173" s="2" t="s">
        <v>46</v>
      </c>
      <c r="Q173" t="s">
        <v>538</v>
      </c>
      <c r="R173" t="s">
        <v>539</v>
      </c>
      <c r="S173" t="s">
        <v>510</v>
      </c>
      <c r="T173" t="s">
        <v>511</v>
      </c>
      <c r="U173" t="s">
        <v>36</v>
      </c>
      <c r="V173" t="s">
        <v>51</v>
      </c>
      <c r="W173" t="s">
        <v>506</v>
      </c>
      <c r="X173" t="s">
        <v>52</v>
      </c>
      <c r="Y173" t="s">
        <v>512</v>
      </c>
      <c r="Z173" t="s">
        <v>540</v>
      </c>
      <c r="AA173">
        <f t="shared" si="25"/>
        <v>71</v>
      </c>
      <c r="AB173">
        <v>41</v>
      </c>
      <c r="AC173">
        <v>30</v>
      </c>
      <c r="AD173">
        <v>42.25</v>
      </c>
      <c r="AE173" t="s">
        <v>55</v>
      </c>
      <c r="AF173">
        <v>1</v>
      </c>
      <c r="AG173">
        <v>24.148178210000001</v>
      </c>
      <c r="AH173" t="s">
        <v>46</v>
      </c>
      <c r="AI173" t="s">
        <v>69</v>
      </c>
      <c r="AJ173" s="2" t="str">
        <f t="shared" si="23"/>
        <v>NC_000011.9:g.41244460_41244461delTA</v>
      </c>
      <c r="AK173" s="2" t="str">
        <f t="shared" si="24"/>
        <v>c.3088_3087delTA</v>
      </c>
      <c r="AL173" s="1" t="s">
        <v>46</v>
      </c>
      <c r="AM173" s="1" t="s">
        <v>46</v>
      </c>
      <c r="AN173" s="1" t="s">
        <v>46</v>
      </c>
      <c r="AO173" s="1" t="s">
        <v>46</v>
      </c>
      <c r="AP173" s="1" t="s">
        <v>46</v>
      </c>
      <c r="AQ173" s="1" t="s">
        <v>46</v>
      </c>
      <c r="AR173" s="1" t="s">
        <v>46</v>
      </c>
      <c r="AS173" s="2" t="s">
        <v>694</v>
      </c>
      <c r="AT173" s="9" t="s">
        <v>656</v>
      </c>
      <c r="AU173" s="9" t="s">
        <v>656</v>
      </c>
      <c r="AV173" s="9" t="s">
        <v>13</v>
      </c>
    </row>
    <row r="174" spans="1:48" x14ac:dyDescent="0.25">
      <c r="A174">
        <v>17</v>
      </c>
      <c r="B174">
        <v>41244710</v>
      </c>
      <c r="C174">
        <v>41244710</v>
      </c>
      <c r="D174" t="s">
        <v>92</v>
      </c>
      <c r="E174" t="s">
        <v>36</v>
      </c>
      <c r="F174" t="s">
        <v>37</v>
      </c>
      <c r="G174" t="s">
        <v>506</v>
      </c>
      <c r="H174" t="s">
        <v>507</v>
      </c>
      <c r="I174" t="s">
        <v>40</v>
      </c>
      <c r="J174" t="s">
        <v>41</v>
      </c>
      <c r="K174" t="s">
        <v>42</v>
      </c>
      <c r="L174">
        <v>-1</v>
      </c>
      <c r="M174" t="s">
        <v>43</v>
      </c>
      <c r="N174" t="s">
        <v>44</v>
      </c>
      <c r="O174" t="s">
        <v>541</v>
      </c>
      <c r="P174" s="2" t="s">
        <v>46</v>
      </c>
      <c r="Q174" t="s">
        <v>542</v>
      </c>
      <c r="R174">
        <v>0</v>
      </c>
      <c r="S174" t="s">
        <v>510</v>
      </c>
      <c r="T174" t="s">
        <v>511</v>
      </c>
      <c r="U174" t="s">
        <v>36</v>
      </c>
      <c r="V174" t="s">
        <v>51</v>
      </c>
      <c r="W174" t="s">
        <v>506</v>
      </c>
      <c r="X174" t="s">
        <v>52</v>
      </c>
      <c r="Y174" t="s">
        <v>512</v>
      </c>
      <c r="Z174" t="s">
        <v>543</v>
      </c>
      <c r="AA174">
        <f t="shared" si="25"/>
        <v>100</v>
      </c>
      <c r="AB174">
        <v>90</v>
      </c>
      <c r="AC174">
        <v>10</v>
      </c>
      <c r="AD174">
        <v>10</v>
      </c>
      <c r="AE174" t="s">
        <v>55</v>
      </c>
      <c r="AF174">
        <v>0.99795326100000004</v>
      </c>
      <c r="AG174">
        <v>6.1897177450000003</v>
      </c>
      <c r="AH174" t="s">
        <v>46</v>
      </c>
      <c r="AI174" t="s">
        <v>69</v>
      </c>
      <c r="AJ174" s="2" t="str">
        <f t="shared" si="23"/>
        <v>NC_000011.9:g.41244710_41244710delG</v>
      </c>
      <c r="AK174" s="2" t="str">
        <f t="shared" si="24"/>
        <v>c.2838delG</v>
      </c>
      <c r="AL174" s="1" t="s">
        <v>46</v>
      </c>
      <c r="AM174" s="1" t="s">
        <v>46</v>
      </c>
      <c r="AN174" s="1" t="s">
        <v>46</v>
      </c>
      <c r="AO174" s="1" t="s">
        <v>46</v>
      </c>
      <c r="AP174" s="1" t="s">
        <v>46</v>
      </c>
      <c r="AQ174" s="1" t="s">
        <v>46</v>
      </c>
      <c r="AR174" s="1" t="s">
        <v>46</v>
      </c>
      <c r="AS174" s="2" t="s">
        <v>694</v>
      </c>
      <c r="AT174" s="9" t="s">
        <v>656</v>
      </c>
      <c r="AU174" s="9" t="s">
        <v>656</v>
      </c>
      <c r="AV174" s="9" t="s">
        <v>13</v>
      </c>
    </row>
    <row r="175" spans="1:48" x14ac:dyDescent="0.25">
      <c r="A175">
        <v>17</v>
      </c>
      <c r="B175">
        <v>41244914</v>
      </c>
      <c r="C175">
        <v>41244915</v>
      </c>
      <c r="D175" t="s">
        <v>301</v>
      </c>
      <c r="E175" t="s">
        <v>36</v>
      </c>
      <c r="F175" t="s">
        <v>37</v>
      </c>
      <c r="G175" t="s">
        <v>506</v>
      </c>
      <c r="H175" t="s">
        <v>507</v>
      </c>
      <c r="I175" t="s">
        <v>40</v>
      </c>
      <c r="J175" t="s">
        <v>41</v>
      </c>
      <c r="K175" t="s">
        <v>42</v>
      </c>
      <c r="L175">
        <v>-1</v>
      </c>
      <c r="M175" t="s">
        <v>43</v>
      </c>
      <c r="N175" t="s">
        <v>44</v>
      </c>
      <c r="O175" t="s">
        <v>544</v>
      </c>
      <c r="P175" s="2" t="s">
        <v>46</v>
      </c>
      <c r="Q175" t="s">
        <v>545</v>
      </c>
      <c r="R175" t="s">
        <v>546</v>
      </c>
      <c r="S175" t="s">
        <v>510</v>
      </c>
      <c r="T175" t="s">
        <v>511</v>
      </c>
      <c r="U175" t="s">
        <v>36</v>
      </c>
      <c r="V175" t="s">
        <v>51</v>
      </c>
      <c r="W175" t="s">
        <v>506</v>
      </c>
      <c r="X175" t="s">
        <v>52</v>
      </c>
      <c r="Y175" t="s">
        <v>512</v>
      </c>
      <c r="Z175" t="s">
        <v>530</v>
      </c>
      <c r="AA175">
        <f t="shared" si="25"/>
        <v>54</v>
      </c>
      <c r="AB175">
        <v>44</v>
      </c>
      <c r="AC175">
        <v>10</v>
      </c>
      <c r="AD175">
        <v>18.52</v>
      </c>
      <c r="AE175" t="s">
        <v>55</v>
      </c>
      <c r="AF175">
        <v>0.99899307400000004</v>
      </c>
      <c r="AG175">
        <v>6.8998468620000004</v>
      </c>
      <c r="AH175" t="s">
        <v>46</v>
      </c>
      <c r="AI175" t="s">
        <v>69</v>
      </c>
      <c r="AJ175" s="2" t="str">
        <f t="shared" si="23"/>
        <v>NC_000011.9:g.41244914_41244915delTG</v>
      </c>
      <c r="AK175" s="2" t="str">
        <f t="shared" si="24"/>
        <v>c.2634_2633delTG</v>
      </c>
      <c r="AL175" s="1" t="s">
        <v>46</v>
      </c>
      <c r="AM175" s="1" t="s">
        <v>46</v>
      </c>
      <c r="AN175" s="1" t="s">
        <v>46</v>
      </c>
      <c r="AO175" s="1" t="s">
        <v>46</v>
      </c>
      <c r="AP175" s="1" t="s">
        <v>46</v>
      </c>
      <c r="AQ175" s="1" t="s">
        <v>46</v>
      </c>
      <c r="AR175" s="1" t="s">
        <v>46</v>
      </c>
      <c r="AS175" s="2" t="s">
        <v>694</v>
      </c>
      <c r="AT175" s="9" t="s">
        <v>656</v>
      </c>
      <c r="AU175" s="9" t="s">
        <v>656</v>
      </c>
      <c r="AV175" s="9" t="s">
        <v>13</v>
      </c>
    </row>
    <row r="176" spans="1:48" x14ac:dyDescent="0.25">
      <c r="A176">
        <v>17</v>
      </c>
      <c r="B176">
        <v>41246239</v>
      </c>
      <c r="C176">
        <v>41246240</v>
      </c>
      <c r="D176" t="s">
        <v>83</v>
      </c>
      <c r="E176" t="s">
        <v>36</v>
      </c>
      <c r="F176" t="s">
        <v>37</v>
      </c>
      <c r="G176" t="s">
        <v>506</v>
      </c>
      <c r="H176" t="s">
        <v>507</v>
      </c>
      <c r="I176" t="s">
        <v>40</v>
      </c>
      <c r="J176" t="s">
        <v>41</v>
      </c>
      <c r="K176" t="s">
        <v>42</v>
      </c>
      <c r="L176">
        <v>-1</v>
      </c>
      <c r="M176" t="s">
        <v>43</v>
      </c>
      <c r="N176" t="s">
        <v>44</v>
      </c>
      <c r="O176" t="s">
        <v>547</v>
      </c>
      <c r="P176" s="2" t="s">
        <v>46</v>
      </c>
      <c r="Q176" t="s">
        <v>548</v>
      </c>
      <c r="R176" t="s">
        <v>309</v>
      </c>
      <c r="S176" t="s">
        <v>510</v>
      </c>
      <c r="T176" t="s">
        <v>511</v>
      </c>
      <c r="U176" t="s">
        <v>36</v>
      </c>
      <c r="V176" t="s">
        <v>51</v>
      </c>
      <c r="W176" t="s">
        <v>506</v>
      </c>
      <c r="X176" t="s">
        <v>52</v>
      </c>
      <c r="Y176" t="s">
        <v>512</v>
      </c>
      <c r="Z176" t="s">
        <v>549</v>
      </c>
      <c r="AA176">
        <f t="shared" si="25"/>
        <v>71</v>
      </c>
      <c r="AB176">
        <v>63</v>
      </c>
      <c r="AC176">
        <v>8</v>
      </c>
      <c r="AD176">
        <v>11.27</v>
      </c>
      <c r="AE176" t="s">
        <v>55</v>
      </c>
      <c r="AF176">
        <v>0.99375645899999998</v>
      </c>
      <c r="AG176">
        <v>5.070551633</v>
      </c>
      <c r="AH176" t="s">
        <v>46</v>
      </c>
      <c r="AI176" t="s">
        <v>69</v>
      </c>
      <c r="AJ176" s="2" t="str">
        <f t="shared" si="23"/>
        <v>NC_000011.9:g.41246239_41246240delGA</v>
      </c>
      <c r="AK176" s="2" t="str">
        <f t="shared" si="24"/>
        <v>c.1309_1308delGA</v>
      </c>
      <c r="AL176" s="1" t="s">
        <v>46</v>
      </c>
      <c r="AM176" s="1" t="s">
        <v>46</v>
      </c>
      <c r="AN176" s="1" t="s">
        <v>46</v>
      </c>
      <c r="AO176" s="1" t="s">
        <v>46</v>
      </c>
      <c r="AP176" s="1" t="s">
        <v>46</v>
      </c>
      <c r="AQ176" s="1" t="s">
        <v>46</v>
      </c>
      <c r="AR176" s="1" t="s">
        <v>46</v>
      </c>
      <c r="AS176" s="2" t="s">
        <v>694</v>
      </c>
      <c r="AT176" s="9" t="s">
        <v>656</v>
      </c>
      <c r="AU176" s="9" t="s">
        <v>656</v>
      </c>
      <c r="AV176" s="9" t="s">
        <v>13</v>
      </c>
    </row>
    <row r="177" spans="1:48" x14ac:dyDescent="0.25">
      <c r="A177">
        <v>17</v>
      </c>
      <c r="B177">
        <v>41246532</v>
      </c>
      <c r="C177">
        <v>41246532</v>
      </c>
      <c r="D177" t="s">
        <v>79</v>
      </c>
      <c r="E177" t="s">
        <v>36</v>
      </c>
      <c r="F177" t="s">
        <v>37</v>
      </c>
      <c r="G177" t="s">
        <v>506</v>
      </c>
      <c r="H177" t="s">
        <v>507</v>
      </c>
      <c r="I177" t="s">
        <v>40</v>
      </c>
      <c r="J177" t="s">
        <v>41</v>
      </c>
      <c r="K177" t="s">
        <v>42</v>
      </c>
      <c r="L177">
        <v>-1</v>
      </c>
      <c r="M177" t="s">
        <v>43</v>
      </c>
      <c r="N177" t="s">
        <v>44</v>
      </c>
      <c r="O177" t="s">
        <v>550</v>
      </c>
      <c r="P177" s="2" t="s">
        <v>46</v>
      </c>
      <c r="Q177" t="s">
        <v>551</v>
      </c>
      <c r="R177">
        <v>0</v>
      </c>
      <c r="S177" t="s">
        <v>510</v>
      </c>
      <c r="T177" t="s">
        <v>511</v>
      </c>
      <c r="U177" t="s">
        <v>36</v>
      </c>
      <c r="V177" t="s">
        <v>51</v>
      </c>
      <c r="W177" t="s">
        <v>506</v>
      </c>
      <c r="X177" t="s">
        <v>52</v>
      </c>
      <c r="Y177" t="s">
        <v>512</v>
      </c>
      <c r="Z177" t="s">
        <v>552</v>
      </c>
      <c r="AA177">
        <f t="shared" si="25"/>
        <v>223</v>
      </c>
      <c r="AB177">
        <v>152</v>
      </c>
      <c r="AC177">
        <v>71</v>
      </c>
      <c r="AD177">
        <v>31.84</v>
      </c>
      <c r="AE177" t="s">
        <v>55</v>
      </c>
      <c r="AF177">
        <v>1</v>
      </c>
      <c r="AG177">
        <v>53.734302100000001</v>
      </c>
      <c r="AH177" t="s">
        <v>46</v>
      </c>
      <c r="AI177" t="s">
        <v>69</v>
      </c>
      <c r="AJ177" s="2" t="str">
        <f t="shared" si="23"/>
        <v>NC_000011.9:g.41246532_41246532delT</v>
      </c>
      <c r="AK177" s="2" t="str">
        <f t="shared" si="24"/>
        <v>c.1016delT</v>
      </c>
      <c r="AL177" s="1" t="s">
        <v>46</v>
      </c>
      <c r="AM177" s="1" t="s">
        <v>46</v>
      </c>
      <c r="AN177" s="1" t="s">
        <v>46</v>
      </c>
      <c r="AO177" s="1" t="s">
        <v>46</v>
      </c>
      <c r="AP177" s="1" t="s">
        <v>46</v>
      </c>
      <c r="AQ177" s="1" t="s">
        <v>46</v>
      </c>
      <c r="AR177" s="1" t="s">
        <v>46</v>
      </c>
      <c r="AS177" s="2" t="s">
        <v>694</v>
      </c>
      <c r="AT177" s="9" t="s">
        <v>656</v>
      </c>
      <c r="AU177" s="9" t="s">
        <v>656</v>
      </c>
      <c r="AV177" s="9" t="s">
        <v>13</v>
      </c>
    </row>
    <row r="178" spans="1:48" x14ac:dyDescent="0.25">
      <c r="A178">
        <v>17</v>
      </c>
      <c r="B178">
        <v>41244292</v>
      </c>
      <c r="C178">
        <v>41244293</v>
      </c>
      <c r="D178" t="s">
        <v>36</v>
      </c>
      <c r="E178" t="s">
        <v>306</v>
      </c>
      <c r="F178" t="s">
        <v>334</v>
      </c>
      <c r="G178" t="s">
        <v>506</v>
      </c>
      <c r="H178" t="s">
        <v>507</v>
      </c>
      <c r="I178" t="s">
        <v>40</v>
      </c>
      <c r="J178" t="s">
        <v>41</v>
      </c>
      <c r="K178" t="s">
        <v>42</v>
      </c>
      <c r="L178">
        <v>-1</v>
      </c>
      <c r="M178" t="s">
        <v>43</v>
      </c>
      <c r="N178" t="s">
        <v>335</v>
      </c>
      <c r="O178" t="s">
        <v>553</v>
      </c>
      <c r="P178" s="2" t="s">
        <v>46</v>
      </c>
      <c r="Q178" t="s">
        <v>554</v>
      </c>
      <c r="R178" t="s">
        <v>555</v>
      </c>
      <c r="S178" t="s">
        <v>510</v>
      </c>
      <c r="T178" t="s">
        <v>511</v>
      </c>
      <c r="U178" t="s">
        <v>36</v>
      </c>
      <c r="V178" t="s">
        <v>51</v>
      </c>
      <c r="W178" t="s">
        <v>506</v>
      </c>
      <c r="X178" t="s">
        <v>52</v>
      </c>
      <c r="Y178" t="s">
        <v>512</v>
      </c>
      <c r="Z178" t="s">
        <v>556</v>
      </c>
      <c r="AA178">
        <f t="shared" si="25"/>
        <v>262</v>
      </c>
      <c r="AB178">
        <v>95</v>
      </c>
      <c r="AC178">
        <v>167</v>
      </c>
      <c r="AD178">
        <v>63.74</v>
      </c>
      <c r="AE178" t="s">
        <v>55</v>
      </c>
      <c r="AF178">
        <v>1</v>
      </c>
      <c r="AG178">
        <v>153.7488252</v>
      </c>
      <c r="AH178" t="s">
        <v>46</v>
      </c>
      <c r="AI178" t="s">
        <v>69</v>
      </c>
      <c r="AJ178" s="2" t="str">
        <f>"NC_000011.9:g."&amp;B178&amp;"_"&amp;C178&amp;"ins"&amp;E178</f>
        <v>NC_000011.9:g.41244292_41244293insTC</v>
      </c>
      <c r="AK178" s="2" t="str">
        <f>O178&amp;"ins"&amp;E178</f>
        <v>c.3256_3255insTC</v>
      </c>
      <c r="AL178" s="1" t="s">
        <v>46</v>
      </c>
      <c r="AM178" s="1" t="s">
        <v>46</v>
      </c>
      <c r="AN178" s="1" t="s">
        <v>46</v>
      </c>
      <c r="AO178" s="1" t="s">
        <v>46</v>
      </c>
      <c r="AP178" s="1" t="s">
        <v>46</v>
      </c>
      <c r="AQ178" s="1" t="s">
        <v>46</v>
      </c>
      <c r="AR178" s="1" t="s">
        <v>46</v>
      </c>
      <c r="AS178" s="2" t="s">
        <v>694</v>
      </c>
      <c r="AT178" s="9" t="s">
        <v>656</v>
      </c>
      <c r="AU178" s="9" t="s">
        <v>656</v>
      </c>
      <c r="AV178" s="9" t="s">
        <v>13</v>
      </c>
    </row>
    <row r="179" spans="1:48" x14ac:dyDescent="0.25">
      <c r="A179">
        <v>17</v>
      </c>
      <c r="B179">
        <v>41245406</v>
      </c>
      <c r="C179">
        <v>41245407</v>
      </c>
      <c r="D179" t="s">
        <v>36</v>
      </c>
      <c r="E179" t="s">
        <v>79</v>
      </c>
      <c r="F179" t="s">
        <v>334</v>
      </c>
      <c r="G179" t="s">
        <v>506</v>
      </c>
      <c r="H179" t="s">
        <v>507</v>
      </c>
      <c r="I179" t="s">
        <v>40</v>
      </c>
      <c r="J179" t="s">
        <v>41</v>
      </c>
      <c r="K179" t="s">
        <v>42</v>
      </c>
      <c r="L179">
        <v>-1</v>
      </c>
      <c r="M179" t="s">
        <v>43</v>
      </c>
      <c r="N179" t="s">
        <v>335</v>
      </c>
      <c r="O179" t="s">
        <v>557</v>
      </c>
      <c r="P179" s="2" t="s">
        <v>46</v>
      </c>
      <c r="Q179" t="s">
        <v>558</v>
      </c>
      <c r="R179" t="s">
        <v>559</v>
      </c>
      <c r="S179" t="s">
        <v>510</v>
      </c>
      <c r="T179" t="s">
        <v>511</v>
      </c>
      <c r="U179" t="s">
        <v>36</v>
      </c>
      <c r="V179" t="s">
        <v>51</v>
      </c>
      <c r="W179" t="s">
        <v>506</v>
      </c>
      <c r="X179" t="s">
        <v>52</v>
      </c>
      <c r="Y179" t="s">
        <v>512</v>
      </c>
      <c r="Z179" t="s">
        <v>560</v>
      </c>
      <c r="AA179">
        <f t="shared" si="25"/>
        <v>89</v>
      </c>
      <c r="AB179">
        <v>77</v>
      </c>
      <c r="AC179">
        <v>12</v>
      </c>
      <c r="AD179">
        <v>13.48</v>
      </c>
      <c r="AE179" t="s">
        <v>55</v>
      </c>
      <c r="AF179">
        <v>0.99961327</v>
      </c>
      <c r="AG179">
        <v>7.8573997699999998</v>
      </c>
      <c r="AH179" t="s">
        <v>46</v>
      </c>
      <c r="AI179" t="s">
        <v>69</v>
      </c>
      <c r="AJ179" s="2" t="str">
        <f>"NC_000011.9:g."&amp;B179&amp;"_"&amp;C179&amp;"ins"&amp;E179</f>
        <v>NC_000011.9:g.41245406_41245407insT</v>
      </c>
      <c r="AK179" s="2" t="str">
        <f>O179&amp;"ins"&amp;E179</f>
        <v>c.2142_2141insT</v>
      </c>
      <c r="AL179" s="1" t="s">
        <v>46</v>
      </c>
      <c r="AM179" s="1" t="s">
        <v>46</v>
      </c>
      <c r="AN179" s="1" t="s">
        <v>46</v>
      </c>
      <c r="AO179" s="1" t="s">
        <v>46</v>
      </c>
      <c r="AP179" s="1" t="s">
        <v>46</v>
      </c>
      <c r="AQ179" s="1" t="s">
        <v>46</v>
      </c>
      <c r="AR179" s="1" t="s">
        <v>46</v>
      </c>
      <c r="AS179" s="2" t="s">
        <v>694</v>
      </c>
      <c r="AT179" s="9" t="s">
        <v>656</v>
      </c>
      <c r="AU179" s="9" t="s">
        <v>656</v>
      </c>
      <c r="AV179" s="9" t="s">
        <v>13</v>
      </c>
    </row>
    <row r="180" spans="1:48" x14ac:dyDescent="0.25">
      <c r="A180">
        <v>17</v>
      </c>
      <c r="B180">
        <v>41245586</v>
      </c>
      <c r="C180">
        <v>41245587</v>
      </c>
      <c r="D180" t="s">
        <v>36</v>
      </c>
      <c r="E180" t="s">
        <v>79</v>
      </c>
      <c r="F180" t="s">
        <v>334</v>
      </c>
      <c r="G180" t="s">
        <v>506</v>
      </c>
      <c r="H180" t="s">
        <v>507</v>
      </c>
      <c r="I180" t="s">
        <v>40</v>
      </c>
      <c r="J180" t="s">
        <v>41</v>
      </c>
      <c r="K180" t="s">
        <v>42</v>
      </c>
      <c r="L180">
        <v>-1</v>
      </c>
      <c r="M180" t="s">
        <v>43</v>
      </c>
      <c r="N180" t="s">
        <v>335</v>
      </c>
      <c r="O180" t="s">
        <v>561</v>
      </c>
      <c r="P180" s="2" t="s">
        <v>46</v>
      </c>
      <c r="Q180" t="s">
        <v>562</v>
      </c>
      <c r="R180" t="s">
        <v>309</v>
      </c>
      <c r="S180" t="s">
        <v>510</v>
      </c>
      <c r="T180" t="s">
        <v>511</v>
      </c>
      <c r="U180" t="s">
        <v>36</v>
      </c>
      <c r="V180" t="s">
        <v>51</v>
      </c>
      <c r="W180" t="s">
        <v>506</v>
      </c>
      <c r="X180" t="s">
        <v>52</v>
      </c>
      <c r="Y180" t="s">
        <v>512</v>
      </c>
      <c r="Z180" t="s">
        <v>563</v>
      </c>
      <c r="AA180">
        <f t="shared" si="25"/>
        <v>374</v>
      </c>
      <c r="AB180">
        <v>134</v>
      </c>
      <c r="AC180">
        <v>240</v>
      </c>
      <c r="AD180">
        <v>64.17</v>
      </c>
      <c r="AE180" t="s">
        <v>55</v>
      </c>
      <c r="AF180">
        <v>1</v>
      </c>
      <c r="AG180">
        <v>221.61289149999999</v>
      </c>
      <c r="AH180" s="6">
        <v>1.628E-5</v>
      </c>
      <c r="AI180" t="s">
        <v>69</v>
      </c>
      <c r="AJ180" s="2" t="str">
        <f>"NC_000011.9:g."&amp;B180&amp;"_"&amp;C180&amp;"ins"&amp;E180</f>
        <v>NC_000011.9:g.41245586_41245587insT</v>
      </c>
      <c r="AK180" s="2" t="str">
        <f>O180&amp;"ins"&amp;E180</f>
        <v>c.1962_1961insT</v>
      </c>
      <c r="AL180" s="1" t="s">
        <v>46</v>
      </c>
      <c r="AM180" s="1" t="s">
        <v>46</v>
      </c>
      <c r="AN180" s="1" t="s">
        <v>46</v>
      </c>
      <c r="AO180" s="1" t="s">
        <v>46</v>
      </c>
      <c r="AP180" s="1" t="s">
        <v>46</v>
      </c>
      <c r="AQ180" s="1" t="s">
        <v>46</v>
      </c>
      <c r="AR180" s="1" t="s">
        <v>46</v>
      </c>
      <c r="AS180" s="2" t="s">
        <v>694</v>
      </c>
      <c r="AT180" s="9" t="s">
        <v>656</v>
      </c>
      <c r="AU180" s="9" t="s">
        <v>656</v>
      </c>
      <c r="AV180" s="9" t="s">
        <v>13</v>
      </c>
    </row>
    <row r="181" spans="1:48" x14ac:dyDescent="0.25">
      <c r="A181">
        <v>17</v>
      </c>
      <c r="B181">
        <v>41243800</v>
      </c>
      <c r="C181">
        <v>41243800</v>
      </c>
      <c r="D181" t="s">
        <v>57</v>
      </c>
      <c r="E181" t="s">
        <v>88</v>
      </c>
      <c r="F181" t="s">
        <v>93</v>
      </c>
      <c r="G181" t="s">
        <v>506</v>
      </c>
      <c r="H181" t="s">
        <v>507</v>
      </c>
      <c r="I181" t="s">
        <v>40</v>
      </c>
      <c r="J181" t="s">
        <v>41</v>
      </c>
      <c r="K181" t="s">
        <v>42</v>
      </c>
      <c r="L181">
        <v>-1</v>
      </c>
      <c r="M181" t="s">
        <v>43</v>
      </c>
      <c r="N181" t="s">
        <v>221</v>
      </c>
      <c r="O181" t="s">
        <v>642</v>
      </c>
      <c r="P181" s="2" t="s">
        <v>46</v>
      </c>
      <c r="Q181" t="s">
        <v>643</v>
      </c>
      <c r="R181">
        <v>1E-3</v>
      </c>
      <c r="S181" t="s">
        <v>510</v>
      </c>
      <c r="T181" t="s">
        <v>511</v>
      </c>
      <c r="U181" t="s">
        <v>36</v>
      </c>
      <c r="V181" t="s">
        <v>51</v>
      </c>
      <c r="W181" t="s">
        <v>506</v>
      </c>
      <c r="X181" t="s">
        <v>52</v>
      </c>
      <c r="Y181" t="s">
        <v>512</v>
      </c>
      <c r="Z181" t="s">
        <v>644</v>
      </c>
      <c r="AA181">
        <v>82</v>
      </c>
      <c r="AB181">
        <v>31</v>
      </c>
      <c r="AC181">
        <v>51</v>
      </c>
      <c r="AD181">
        <v>62.2</v>
      </c>
      <c r="AE181" t="s">
        <v>55</v>
      </c>
      <c r="AF181">
        <v>1</v>
      </c>
      <c r="AG181">
        <v>46.461768169999999</v>
      </c>
      <c r="AH181" s="6">
        <v>1.6269999999999998E-5</v>
      </c>
      <c r="AI181" t="s">
        <v>56</v>
      </c>
      <c r="AJ181" s="1" t="str">
        <f>"NC_000011.9:g."&amp;B181&amp;D181&amp;"&gt;"&amp;E181</f>
        <v>NC_000011.9:g.41243800C&gt;A</v>
      </c>
      <c r="AK181" s="2" t="str">
        <f>O181&amp;D181&amp;"&gt;"&amp;E181</f>
        <v>c.3748C&gt;A</v>
      </c>
      <c r="AL181" s="1" t="s">
        <v>46</v>
      </c>
      <c r="AM181" s="1" t="s">
        <v>46</v>
      </c>
      <c r="AN181" s="1" t="s">
        <v>46</v>
      </c>
      <c r="AO181" s="1" t="s">
        <v>46</v>
      </c>
      <c r="AP181" s="1" t="s">
        <v>46</v>
      </c>
      <c r="AQ181" s="1" t="s">
        <v>46</v>
      </c>
      <c r="AR181" s="1" t="s">
        <v>46</v>
      </c>
      <c r="AS181" s="2" t="s">
        <v>694</v>
      </c>
      <c r="AT181" s="9" t="s">
        <v>656</v>
      </c>
      <c r="AU181" s="9" t="s">
        <v>656</v>
      </c>
      <c r="AV181" s="9" t="s">
        <v>13</v>
      </c>
    </row>
    <row r="183" spans="1:48" x14ac:dyDescent="0.25">
      <c r="A183" s="2" t="s">
        <v>711</v>
      </c>
    </row>
    <row r="184" spans="1:48" x14ac:dyDescent="0.25">
      <c r="A184" s="2" t="s">
        <v>712</v>
      </c>
    </row>
    <row r="185" spans="1:48" x14ac:dyDescent="0.25">
      <c r="A185" s="2"/>
    </row>
    <row r="186" spans="1:48" x14ac:dyDescent="0.25">
      <c r="A186" s="2" t="s">
        <v>713</v>
      </c>
    </row>
    <row r="187" spans="1:48" x14ac:dyDescent="0.25">
      <c r="A187" s="2" t="s">
        <v>714</v>
      </c>
    </row>
    <row r="188" spans="1:48" x14ac:dyDescent="0.25">
      <c r="A188" s="2" t="s">
        <v>715</v>
      </c>
    </row>
  </sheetData>
  <sortState ref="A3:AV63">
    <sortCondition ref="AV3:AV63"/>
    <sortCondition ref="AU3:AU63"/>
  </sortState>
  <mergeCells count="2">
    <mergeCell ref="AP2:AR2"/>
    <mergeCell ref="AJ2:AO2"/>
  </mergeCells>
  <pageMargins left="0.7" right="0.7" top="0.75" bottom="0.75" header="0.3" footer="0.3"/>
  <pageSetup orientation="portrait" horizontalDpi="4294967292" verticalDpi="4294967292"/>
  <ignoredErrors>
    <ignoredError sqref="AJ28:AK28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Bender, Ellen</cp:lastModifiedBy>
  <dcterms:created xsi:type="dcterms:W3CDTF">2018-03-29T02:53:54Z</dcterms:created>
  <dcterms:modified xsi:type="dcterms:W3CDTF">2018-09-18T14:30:58Z</dcterms:modified>
</cp:coreProperties>
</file>