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3900" yWindow="5460" windowWidth="27420" windowHeight="15480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81" i="1" l="1"/>
  <c r="P81" i="1"/>
  <c r="O75" i="1"/>
  <c r="O76" i="1"/>
  <c r="O81" i="1"/>
  <c r="N75" i="1"/>
  <c r="N76" i="1"/>
  <c r="N81" i="1"/>
  <c r="Q80" i="1"/>
  <c r="P80" i="1"/>
  <c r="O63" i="1"/>
  <c r="O64" i="1"/>
  <c r="O65" i="1"/>
  <c r="O66" i="1"/>
  <c r="O67" i="1"/>
  <c r="O68" i="1"/>
  <c r="O69" i="1"/>
  <c r="O70" i="1"/>
  <c r="O71" i="1"/>
  <c r="O72" i="1"/>
  <c r="O73" i="1"/>
  <c r="O74" i="1"/>
  <c r="O80" i="1"/>
  <c r="N63" i="1"/>
  <c r="N64" i="1"/>
  <c r="N65" i="1"/>
  <c r="N66" i="1"/>
  <c r="N67" i="1"/>
  <c r="N68" i="1"/>
  <c r="N69" i="1"/>
  <c r="N70" i="1"/>
  <c r="N71" i="1"/>
  <c r="N72" i="1"/>
  <c r="N73" i="1"/>
  <c r="N74" i="1"/>
  <c r="N80" i="1"/>
  <c r="Q79" i="1"/>
  <c r="P79" i="1"/>
  <c r="O58" i="1"/>
  <c r="O59" i="1"/>
  <c r="O60" i="1"/>
  <c r="O61" i="1"/>
  <c r="O62" i="1"/>
  <c r="O79" i="1"/>
  <c r="N58" i="1"/>
  <c r="N59" i="1"/>
  <c r="N60" i="1"/>
  <c r="N61" i="1"/>
  <c r="N62" i="1"/>
  <c r="N79" i="1"/>
  <c r="Q78" i="1"/>
  <c r="P78" i="1"/>
  <c r="O78" i="1"/>
  <c r="N78" i="1"/>
  <c r="Q54" i="1"/>
  <c r="P54" i="1"/>
  <c r="O48" i="1"/>
  <c r="O49" i="1"/>
  <c r="O54" i="1"/>
  <c r="N48" i="1"/>
  <c r="N49" i="1"/>
  <c r="N54" i="1"/>
  <c r="Q53" i="1"/>
  <c r="P53" i="1"/>
  <c r="O36" i="1"/>
  <c r="O37" i="1"/>
  <c r="O38" i="1"/>
  <c r="O39" i="1"/>
  <c r="O40" i="1"/>
  <c r="O41" i="1"/>
  <c r="O42" i="1"/>
  <c r="O43" i="1"/>
  <c r="O44" i="1"/>
  <c r="O45" i="1"/>
  <c r="O46" i="1"/>
  <c r="O47" i="1"/>
  <c r="O53" i="1"/>
  <c r="N36" i="1"/>
  <c r="N37" i="1"/>
  <c r="N38" i="1"/>
  <c r="N39" i="1"/>
  <c r="N40" i="1"/>
  <c r="N41" i="1"/>
  <c r="N42" i="1"/>
  <c r="N43" i="1"/>
  <c r="N44" i="1"/>
  <c r="N45" i="1"/>
  <c r="N46" i="1"/>
  <c r="N47" i="1"/>
  <c r="N53" i="1"/>
  <c r="Q52" i="1"/>
  <c r="P52" i="1"/>
  <c r="O31" i="1"/>
  <c r="O32" i="1"/>
  <c r="O33" i="1"/>
  <c r="O34" i="1"/>
  <c r="O35" i="1"/>
  <c r="O52" i="1"/>
  <c r="N31" i="1"/>
  <c r="N32" i="1"/>
  <c r="N33" i="1"/>
  <c r="N34" i="1"/>
  <c r="N35" i="1"/>
  <c r="N52" i="1"/>
  <c r="Q51" i="1"/>
  <c r="P51" i="1"/>
  <c r="O51" i="1"/>
  <c r="N51" i="1"/>
  <c r="Q27" i="1"/>
  <c r="P27" i="1"/>
  <c r="O21" i="1"/>
  <c r="O22" i="1"/>
  <c r="O27" i="1"/>
  <c r="N21" i="1"/>
  <c r="N22" i="1"/>
  <c r="N27" i="1"/>
  <c r="Q26" i="1"/>
  <c r="P26" i="1"/>
  <c r="O9" i="1"/>
  <c r="O10" i="1"/>
  <c r="O11" i="1"/>
  <c r="O12" i="1"/>
  <c r="O13" i="1"/>
  <c r="O14" i="1"/>
  <c r="O15" i="1"/>
  <c r="O16" i="1"/>
  <c r="O17" i="1"/>
  <c r="O18" i="1"/>
  <c r="O19" i="1"/>
  <c r="O20" i="1"/>
  <c r="O26" i="1"/>
  <c r="N9" i="1"/>
  <c r="N10" i="1"/>
  <c r="N11" i="1"/>
  <c r="N12" i="1"/>
  <c r="N13" i="1"/>
  <c r="N14" i="1"/>
  <c r="N15" i="1"/>
  <c r="N16" i="1"/>
  <c r="N17" i="1"/>
  <c r="N18" i="1"/>
  <c r="N19" i="1"/>
  <c r="N20" i="1"/>
  <c r="N26" i="1"/>
  <c r="Q25" i="1"/>
  <c r="P25" i="1"/>
  <c r="O5" i="1"/>
  <c r="O6" i="1"/>
  <c r="O7" i="1"/>
  <c r="O8" i="1"/>
  <c r="O25" i="1"/>
  <c r="N5" i="1"/>
  <c r="N6" i="1"/>
  <c r="N7" i="1"/>
  <c r="N8" i="1"/>
  <c r="N25" i="1"/>
  <c r="Q24" i="1"/>
  <c r="P24" i="1"/>
  <c r="O24" i="1"/>
  <c r="N24" i="1"/>
  <c r="E8" i="1"/>
  <c r="E22" i="1"/>
  <c r="E21" i="1"/>
  <c r="E20" i="1"/>
  <c r="E19" i="1"/>
  <c r="E18" i="1"/>
  <c r="E17" i="1"/>
  <c r="E16" i="1"/>
  <c r="E15" i="1"/>
  <c r="E6" i="1"/>
  <c r="E14" i="1"/>
  <c r="E7" i="1"/>
  <c r="E13" i="1"/>
  <c r="E12" i="1"/>
  <c r="E11" i="1"/>
  <c r="E10" i="1"/>
  <c r="E5" i="1"/>
  <c r="E9" i="1"/>
  <c r="E46" i="1"/>
  <c r="E49" i="1"/>
  <c r="E48" i="1"/>
  <c r="E47" i="1"/>
  <c r="E45" i="1"/>
  <c r="E44" i="1"/>
  <c r="E43" i="1"/>
  <c r="E32" i="1"/>
  <c r="E42" i="1"/>
  <c r="E41" i="1"/>
  <c r="E40" i="1"/>
  <c r="E39" i="1"/>
  <c r="E38" i="1"/>
  <c r="E37" i="1"/>
  <c r="E36" i="1"/>
  <c r="E34" i="1"/>
  <c r="E33" i="1"/>
  <c r="E35" i="1"/>
  <c r="E31" i="1"/>
  <c r="E59" i="1"/>
  <c r="E73" i="1"/>
  <c r="E60" i="1"/>
  <c r="E74" i="1"/>
  <c r="E72" i="1"/>
  <c r="E75" i="1"/>
  <c r="E71" i="1"/>
  <c r="E70" i="1"/>
  <c r="E69" i="1"/>
  <c r="E76" i="1"/>
  <c r="E68" i="1"/>
  <c r="E67" i="1"/>
  <c r="E66" i="1"/>
  <c r="E65" i="1"/>
  <c r="E61" i="1"/>
  <c r="E64" i="1"/>
  <c r="E63" i="1"/>
  <c r="E58" i="1"/>
  <c r="E62" i="1"/>
</calcChain>
</file>

<file path=xl/sharedStrings.xml><?xml version="1.0" encoding="utf-8"?>
<sst xmlns="http://schemas.openxmlformats.org/spreadsheetml/2006/main" count="240" uniqueCount="44">
  <si>
    <t>True Positive Rate (TPR): TP/(TP+FN) = sensitivity = power</t>
  </si>
  <si>
    <t>UPN461282</t>
    <phoneticPr fontId="4" type="noConversion"/>
  </si>
  <si>
    <t>UPN182896</t>
    <phoneticPr fontId="4" type="noConversion"/>
  </si>
  <si>
    <t>Sample Type</t>
  </si>
  <si>
    <t>Tissue</t>
  </si>
  <si>
    <t>Homozygous Sites</t>
  </si>
  <si>
    <t>Average: All Samples</t>
  </si>
  <si>
    <t>TPR</t>
  </si>
  <si>
    <t>FPR</t>
  </si>
  <si>
    <t>TP</t>
  </si>
  <si>
    <t>TN</t>
  </si>
  <si>
    <t>FP</t>
  </si>
  <si>
    <t>FN</t>
  </si>
  <si>
    <t>FNR</t>
  </si>
  <si>
    <t>Homozygous Reference</t>
    <phoneticPr fontId="4" type="noConversion"/>
  </si>
  <si>
    <t>Homozygous Variant</t>
    <phoneticPr fontId="4" type="noConversion"/>
  </si>
  <si>
    <t>Heterozygous</t>
    <phoneticPr fontId="4" type="noConversion"/>
  </si>
  <si>
    <t>Sample ID</t>
    <phoneticPr fontId="4" type="noConversion"/>
  </si>
  <si>
    <t>Heterozygous Sites</t>
    <phoneticPr fontId="4" type="noConversion"/>
  </si>
  <si>
    <t>UPN</t>
    <phoneticPr fontId="4" type="noConversion"/>
  </si>
  <si>
    <t>UPN288033</t>
  </si>
  <si>
    <t>UPN</t>
    <phoneticPr fontId="4" type="noConversion"/>
  </si>
  <si>
    <t>UPN461282</t>
  </si>
  <si>
    <t>Average: Single-Cell</t>
  </si>
  <si>
    <t>Average: Two-Cell</t>
  </si>
  <si>
    <t>Unfractionated sAML</t>
  </si>
  <si>
    <t>Unfractionated MDS</t>
  </si>
  <si>
    <t>Single-Cell (WGA)</t>
  </si>
  <si>
    <t>Two-Cell (WGA)</t>
  </si>
  <si>
    <t>Bone Marrow</t>
  </si>
  <si>
    <t>Skin</t>
  </si>
  <si>
    <t>Peripheral Blood</t>
  </si>
  <si>
    <t>***</t>
  </si>
  <si>
    <t>False Positive Rate (FPR): FP/(FP+TN) = 1-specificity</t>
  </si>
  <si>
    <t>False Negative Rate (FNR): FN/(TP+FN) = 1 - sensitivity = type II error</t>
  </si>
  <si>
    <t>Unfractionated Normal</t>
  </si>
  <si>
    <t>Average: Unfractionated</t>
  </si>
  <si>
    <r>
      <t># of Positions</t>
    </r>
    <r>
      <rPr>
        <sz val="12"/>
        <color indexed="8"/>
        <rFont val="Calibri"/>
        <family val="2"/>
      </rPr>
      <t xml:space="preserve"> Covered</t>
    </r>
    <phoneticPr fontId="4" type="noConversion"/>
  </si>
  <si>
    <t>True Positive (TP): ≥ 1 non-reference allele called by Affymetrix array, ≥ 1 non-reference allele called by sequencing</t>
    <phoneticPr fontId="4" type="noConversion"/>
  </si>
  <si>
    <t>True Negative (TN): 0 non-reference alleles called by Affymetrix array, 0 non-reference alleles called by sequencing</t>
    <phoneticPr fontId="4" type="noConversion"/>
  </si>
  <si>
    <r>
      <t xml:space="preserve">Table S6: </t>
    </r>
    <r>
      <rPr>
        <b/>
        <sz val="12"/>
        <color indexed="8"/>
        <rFont val="Calibri"/>
        <family val="2"/>
      </rPr>
      <t>Variant Calling Performance</t>
    </r>
    <r>
      <rPr>
        <b/>
        <sz val="12"/>
        <color theme="1"/>
        <rFont val="Calibri"/>
        <family val="2"/>
        <scheme val="minor"/>
      </rPr>
      <t xml:space="preserve"> at </t>
    </r>
    <r>
      <rPr>
        <b/>
        <sz val="12"/>
        <color indexed="8"/>
        <rFont val="Calibri"/>
        <family val="2"/>
      </rPr>
      <t>G</t>
    </r>
    <r>
      <rPr>
        <b/>
        <sz val="12"/>
        <color theme="1"/>
        <rFont val="Calibri"/>
        <family val="2"/>
        <scheme val="minor"/>
      </rPr>
      <t>ermline SNPs</t>
    </r>
    <phoneticPr fontId="4" type="noConversion"/>
  </si>
  <si>
    <t>UPN</t>
  </si>
  <si>
    <t>False Negative (FN): ≥ 1 non-reference allele called by Affymetrix array, 0 non-reference alleles called by sequencing</t>
  </si>
  <si>
    <t>False Positive (FP): 0 non-reference alleles called by Affymetrix array, ≥ 1 non-reference allele called by sequencing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</si>
</sst>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8">
    <font>
      <sz val="12"/>
      <color theme="1"/>
      <name val="Calibri"/>
      <family val="2"/>
      <charset val="128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sz val="8"/>
      <name val="Verdana"/>
    </font>
    <font>
      <b/>
      <sz val="12"/>
      <color indexed="8"/>
      <name val="Calibri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Border="1" applyAlignment="1">
      <alignment horizontal="center"/>
    </xf>
    <xf numFmtId="1" fontId="0" fillId="0" borderId="0" xfId="0" applyNumberFormat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3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2" fontId="0" fillId="0" borderId="1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1" fillId="0" borderId="13" xfId="0" applyFont="1" applyBorder="1" applyAlignment="1">
      <alignment horizontal="left"/>
    </xf>
    <xf numFmtId="2" fontId="0" fillId="0" borderId="11" xfId="0" applyNumberFormat="1" applyBorder="1" applyAlignment="1">
      <alignment horizontal="center"/>
    </xf>
    <xf numFmtId="0" fontId="1" fillId="0" borderId="4" xfId="0" applyFont="1" applyBorder="1" applyAlignment="1">
      <alignment horizontal="left"/>
    </xf>
    <xf numFmtId="2" fontId="0" fillId="0" borderId="1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113"/>
  <sheetViews>
    <sheetView tabSelected="1" topLeftCell="A71" workbookViewId="0">
      <selection activeCell="A86" sqref="A86"/>
    </sheetView>
  </sheetViews>
  <sheetFormatPr defaultColWidth="10.875" defaultRowHeight="15.75"/>
  <cols>
    <col min="1" max="1" width="11" style="5" bestFit="1" customWidth="1"/>
    <col min="2" max="2" width="10.125" style="5" bestFit="1" customWidth="1"/>
    <col min="3" max="3" width="20.125" style="5" bestFit="1" customWidth="1"/>
    <col min="4" max="4" width="14.875" style="5" bestFit="1" customWidth="1"/>
    <col min="5" max="5" width="19.375" style="5" bestFit="1" customWidth="1"/>
    <col min="6" max="6" width="20.5" style="5" bestFit="1" customWidth="1"/>
    <col min="7" max="7" width="18.125" style="5" bestFit="1" customWidth="1"/>
    <col min="8" max="8" width="12.5" style="5" bestFit="1" customWidth="1"/>
    <col min="9" max="9" width="7.375" style="5" customWidth="1"/>
    <col min="10" max="10" width="4.375" style="5" bestFit="1" customWidth="1"/>
    <col min="11" max="11" width="4.125" style="5" bestFit="1" customWidth="1"/>
    <col min="12" max="12" width="5.375" style="5" customWidth="1"/>
    <col min="13" max="13" width="11"/>
    <col min="14" max="15" width="4.875" style="5" bestFit="1" customWidth="1"/>
    <col min="16" max="16" width="16" style="5" bestFit="1" customWidth="1"/>
    <col min="17" max="17" width="16.625" style="5" bestFit="1" customWidth="1"/>
    <col min="18" max="18" width="10.375" style="5" bestFit="1" customWidth="1"/>
    <col min="19" max="19" width="11.875" style="5" bestFit="1" customWidth="1"/>
    <col min="20" max="20" width="11.875" style="13" bestFit="1" customWidth="1"/>
    <col min="21" max="21" width="16" style="13" bestFit="1" customWidth="1"/>
    <col min="22" max="22" width="17.5" style="13" bestFit="1" customWidth="1"/>
    <col min="23" max="23" width="12.875" style="13" bestFit="1" customWidth="1"/>
    <col min="24" max="24" width="10.375" style="13" bestFit="1" customWidth="1"/>
    <col min="25" max="26" width="10.875" style="13"/>
    <col min="27" max="16384" width="10.875" style="5"/>
  </cols>
  <sheetData>
    <row r="1" spans="1:71">
      <c r="A1" s="4" t="s">
        <v>40</v>
      </c>
    </row>
    <row r="2" spans="1:71">
      <c r="B2" s="9"/>
      <c r="C2" s="9"/>
      <c r="D2" s="9"/>
      <c r="E2" s="9"/>
      <c r="F2" s="9"/>
      <c r="G2" s="9"/>
      <c r="H2" s="9"/>
      <c r="I2" s="9"/>
      <c r="J2" s="9"/>
      <c r="K2" s="9"/>
      <c r="L2" s="9"/>
      <c r="O2" s="9"/>
      <c r="P2" s="9"/>
      <c r="Q2" s="9"/>
      <c r="R2" s="9"/>
      <c r="S2" s="9"/>
      <c r="T2" s="12"/>
      <c r="U2" s="12"/>
      <c r="V2" s="12"/>
      <c r="W2" s="12"/>
    </row>
    <row r="3" spans="1:71">
      <c r="A3" s="27" t="s">
        <v>19</v>
      </c>
      <c r="B3" s="24" t="s">
        <v>17</v>
      </c>
      <c r="C3" s="24" t="s">
        <v>3</v>
      </c>
      <c r="D3" s="23" t="s">
        <v>4</v>
      </c>
      <c r="E3" s="24" t="s">
        <v>37</v>
      </c>
      <c r="F3" s="24" t="s">
        <v>14</v>
      </c>
      <c r="G3" s="24" t="s">
        <v>15</v>
      </c>
      <c r="H3" s="24" t="s">
        <v>16</v>
      </c>
      <c r="I3" s="27" t="s">
        <v>9</v>
      </c>
      <c r="J3" s="27" t="s">
        <v>10</v>
      </c>
      <c r="K3" s="27" t="s">
        <v>11</v>
      </c>
      <c r="L3" s="27" t="s">
        <v>12</v>
      </c>
      <c r="N3" s="27" t="s">
        <v>7</v>
      </c>
      <c r="O3" s="29" t="s">
        <v>8</v>
      </c>
      <c r="P3" s="30" t="s">
        <v>13</v>
      </c>
      <c r="Q3" s="31"/>
      <c r="R3" s="15"/>
      <c r="S3" s="16"/>
      <c r="T3" s="17"/>
      <c r="U3" s="18"/>
      <c r="V3" s="12"/>
      <c r="W3" s="12"/>
      <c r="AD3" s="19"/>
      <c r="AE3" s="18"/>
      <c r="AF3" s="12"/>
    </row>
    <row r="4" spans="1:71">
      <c r="A4" s="25"/>
      <c r="B4" s="26"/>
      <c r="C4" s="36"/>
      <c r="D4" s="37"/>
      <c r="E4" s="38"/>
      <c r="F4" s="38"/>
      <c r="G4" s="38"/>
      <c r="H4" s="38"/>
      <c r="I4" s="38"/>
      <c r="J4" s="38"/>
      <c r="K4" s="38"/>
      <c r="L4" s="38"/>
      <c r="N4" s="25"/>
      <c r="O4" s="25"/>
      <c r="P4" s="32" t="s">
        <v>5</v>
      </c>
      <c r="Q4" s="33" t="s">
        <v>18</v>
      </c>
      <c r="R4" s="9"/>
      <c r="S4" s="9"/>
      <c r="T4" s="12"/>
      <c r="U4" s="12"/>
      <c r="V4" s="12"/>
      <c r="W4" s="12"/>
      <c r="AD4" s="19"/>
      <c r="AE4" s="12"/>
      <c r="AF4" s="12"/>
      <c r="AI4" s="9"/>
      <c r="AJ4" s="12"/>
      <c r="AK4" s="9"/>
      <c r="AL4" s="12"/>
      <c r="AM4" s="9"/>
      <c r="AQ4" s="9"/>
      <c r="AR4" s="12"/>
      <c r="AS4" s="9"/>
      <c r="AT4" s="12"/>
      <c r="AU4" s="9"/>
      <c r="AY4" s="9"/>
      <c r="AZ4" s="12"/>
      <c r="BA4" s="9"/>
      <c r="BB4" s="12"/>
      <c r="BC4" s="9"/>
      <c r="BG4" s="9"/>
      <c r="BH4" s="12"/>
      <c r="BI4" s="9"/>
      <c r="BJ4" s="12"/>
      <c r="BK4" s="9"/>
      <c r="BO4" s="9"/>
      <c r="BP4" s="12"/>
      <c r="BQ4" s="9"/>
      <c r="BR4" s="12"/>
      <c r="BS4" s="9"/>
    </row>
    <row r="5" spans="1:71">
      <c r="A5" s="39" t="s">
        <v>1</v>
      </c>
      <c r="B5" s="39">
        <v>137877407</v>
      </c>
      <c r="C5" s="40" t="s">
        <v>25</v>
      </c>
      <c r="D5" s="40" t="s">
        <v>29</v>
      </c>
      <c r="E5" s="28">
        <f>SUM(F5:H5)</f>
        <v>17</v>
      </c>
      <c r="F5" s="39">
        <v>4</v>
      </c>
      <c r="G5" s="39">
        <v>4</v>
      </c>
      <c r="H5" s="39">
        <v>9</v>
      </c>
      <c r="I5" s="28">
        <v>8</v>
      </c>
      <c r="J5" s="40">
        <v>9</v>
      </c>
      <c r="K5" s="28">
        <v>0</v>
      </c>
      <c r="L5" s="28">
        <v>0</v>
      </c>
      <c r="N5" s="35">
        <f t="shared" ref="N5:N22" si="0">I5/(I5+L5)</f>
        <v>1</v>
      </c>
      <c r="O5" s="35">
        <f t="shared" ref="O5:O22" si="1">K5/(K5+J5)</f>
        <v>0</v>
      </c>
      <c r="P5" s="35">
        <v>0</v>
      </c>
      <c r="Q5" s="34">
        <v>0</v>
      </c>
      <c r="R5" s="9"/>
      <c r="S5" s="12"/>
      <c r="T5" s="12"/>
      <c r="U5" s="12"/>
      <c r="V5" s="12"/>
      <c r="W5" s="12"/>
      <c r="AD5" s="19"/>
      <c r="AE5" s="12"/>
      <c r="AF5" s="12"/>
      <c r="AI5" s="9"/>
      <c r="AJ5" s="12"/>
      <c r="AK5" s="9"/>
      <c r="AL5" s="12"/>
      <c r="AM5" s="9"/>
      <c r="AQ5" s="9"/>
      <c r="AR5" s="12"/>
      <c r="AS5" s="9"/>
      <c r="AT5" s="12"/>
      <c r="AU5" s="9"/>
      <c r="AY5" s="9"/>
      <c r="AZ5" s="12"/>
      <c r="BA5" s="9"/>
      <c r="BB5" s="12"/>
      <c r="BC5" s="9"/>
      <c r="BG5" s="9"/>
      <c r="BH5" s="12"/>
      <c r="BI5" s="9"/>
      <c r="BJ5" s="12"/>
      <c r="BK5" s="9"/>
      <c r="BO5" s="9"/>
      <c r="BP5" s="12"/>
      <c r="BQ5" s="9"/>
      <c r="BR5" s="12"/>
      <c r="BS5" s="9"/>
    </row>
    <row r="6" spans="1:71">
      <c r="A6" s="39" t="s">
        <v>1</v>
      </c>
      <c r="B6" s="39">
        <v>137879233</v>
      </c>
      <c r="C6" s="40" t="s">
        <v>26</v>
      </c>
      <c r="D6" s="40" t="s">
        <v>29</v>
      </c>
      <c r="E6" s="28">
        <f>SUM(F6:H6)</f>
        <v>17</v>
      </c>
      <c r="F6" s="39">
        <v>4</v>
      </c>
      <c r="G6" s="39">
        <v>4</v>
      </c>
      <c r="H6" s="39">
        <v>9</v>
      </c>
      <c r="I6" s="28">
        <v>8</v>
      </c>
      <c r="J6" s="40">
        <v>9</v>
      </c>
      <c r="K6" s="28">
        <v>0</v>
      </c>
      <c r="L6" s="28">
        <v>0</v>
      </c>
      <c r="N6" s="35">
        <f t="shared" si="0"/>
        <v>1</v>
      </c>
      <c r="O6" s="35">
        <f t="shared" si="1"/>
        <v>0</v>
      </c>
      <c r="P6" s="35">
        <v>0</v>
      </c>
      <c r="Q6" s="34">
        <v>0</v>
      </c>
      <c r="S6" s="12"/>
      <c r="T6" s="14"/>
      <c r="AD6" s="19"/>
      <c r="AE6" s="12"/>
      <c r="AF6" s="12"/>
      <c r="AI6" s="12"/>
      <c r="AJ6" s="9"/>
      <c r="AK6" s="12"/>
      <c r="AL6" s="9"/>
      <c r="AQ6" s="12"/>
      <c r="AR6" s="9"/>
      <c r="AS6" s="12"/>
      <c r="AT6" s="9"/>
      <c r="AY6" s="12"/>
      <c r="AZ6" s="9"/>
      <c r="BA6" s="12"/>
      <c r="BB6" s="9"/>
      <c r="BG6" s="12"/>
      <c r="BH6" s="9"/>
      <c r="BI6" s="12"/>
      <c r="BJ6" s="9"/>
      <c r="BO6" s="12"/>
      <c r="BP6" s="9"/>
      <c r="BQ6" s="12"/>
      <c r="BR6" s="9"/>
    </row>
    <row r="7" spans="1:71">
      <c r="A7" s="39" t="s">
        <v>1</v>
      </c>
      <c r="B7" s="39">
        <v>137878477</v>
      </c>
      <c r="C7" s="40" t="s">
        <v>26</v>
      </c>
      <c r="D7" s="40" t="s">
        <v>31</v>
      </c>
      <c r="E7" s="28">
        <f>SUM(F7:H7)</f>
        <v>17</v>
      </c>
      <c r="F7" s="39">
        <v>4</v>
      </c>
      <c r="G7" s="39">
        <v>4</v>
      </c>
      <c r="H7" s="39">
        <v>9</v>
      </c>
      <c r="I7" s="28">
        <v>8</v>
      </c>
      <c r="J7" s="40">
        <v>9</v>
      </c>
      <c r="K7" s="28">
        <v>0</v>
      </c>
      <c r="L7" s="28">
        <v>0</v>
      </c>
      <c r="N7" s="35">
        <f t="shared" si="0"/>
        <v>1</v>
      </c>
      <c r="O7" s="35">
        <f t="shared" si="1"/>
        <v>0</v>
      </c>
      <c r="P7" s="35">
        <v>0</v>
      </c>
      <c r="Q7" s="34">
        <v>0</v>
      </c>
      <c r="S7" s="13"/>
      <c r="T7" s="14"/>
      <c r="AD7" s="19"/>
      <c r="AE7" s="13"/>
      <c r="AF7" s="13"/>
    </row>
    <row r="8" spans="1:71">
      <c r="A8" s="39" t="s">
        <v>22</v>
      </c>
      <c r="B8" s="39">
        <v>137877288</v>
      </c>
      <c r="C8" s="40" t="s">
        <v>35</v>
      </c>
      <c r="D8" s="40" t="s">
        <v>30</v>
      </c>
      <c r="E8" s="28">
        <f>SUM(F8:H8)</f>
        <v>17</v>
      </c>
      <c r="F8" s="39">
        <v>4</v>
      </c>
      <c r="G8" s="39">
        <v>4</v>
      </c>
      <c r="H8" s="39">
        <v>9</v>
      </c>
      <c r="I8" s="28">
        <v>8</v>
      </c>
      <c r="J8" s="40">
        <v>9</v>
      </c>
      <c r="K8" s="28">
        <v>0</v>
      </c>
      <c r="L8" s="28">
        <v>0</v>
      </c>
      <c r="N8" s="35">
        <f t="shared" si="0"/>
        <v>1</v>
      </c>
      <c r="O8" s="35">
        <f t="shared" si="1"/>
        <v>0</v>
      </c>
      <c r="P8" s="35">
        <v>0</v>
      </c>
      <c r="Q8" s="35">
        <v>0</v>
      </c>
      <c r="T8" s="14"/>
      <c r="Z8" s="5"/>
      <c r="AD8" s="19"/>
      <c r="AE8" s="13"/>
      <c r="AF8" s="13"/>
    </row>
    <row r="9" spans="1:71">
      <c r="A9" s="39" t="s">
        <v>1</v>
      </c>
      <c r="B9" s="39">
        <v>137877363</v>
      </c>
      <c r="C9" s="40" t="s">
        <v>27</v>
      </c>
      <c r="D9" s="40" t="s">
        <v>29</v>
      </c>
      <c r="E9" s="28">
        <f>SUM(F9:H9)</f>
        <v>7</v>
      </c>
      <c r="F9" s="39">
        <v>2</v>
      </c>
      <c r="G9" s="39">
        <v>2</v>
      </c>
      <c r="H9" s="39">
        <v>3</v>
      </c>
      <c r="I9" s="28">
        <v>3</v>
      </c>
      <c r="J9" s="40">
        <v>3</v>
      </c>
      <c r="K9" s="28">
        <v>0</v>
      </c>
      <c r="L9" s="41">
        <v>1</v>
      </c>
      <c r="N9" s="35">
        <f t="shared" si="0"/>
        <v>0.75</v>
      </c>
      <c r="O9" s="35">
        <f t="shared" si="1"/>
        <v>0</v>
      </c>
      <c r="P9" s="35">
        <v>0</v>
      </c>
      <c r="Q9" s="34">
        <v>0.5</v>
      </c>
      <c r="S9" s="13"/>
      <c r="T9" s="14"/>
      <c r="Z9" s="9"/>
      <c r="AA9" s="12"/>
      <c r="AB9" s="9"/>
      <c r="AC9" s="12"/>
      <c r="AD9" s="19"/>
      <c r="AE9" s="13"/>
      <c r="AF9" s="13"/>
    </row>
    <row r="10" spans="1:71">
      <c r="A10" s="39" t="s">
        <v>1</v>
      </c>
      <c r="B10" s="39">
        <v>137877442</v>
      </c>
      <c r="C10" s="40" t="s">
        <v>27</v>
      </c>
      <c r="D10" s="40" t="s">
        <v>29</v>
      </c>
      <c r="E10" s="28">
        <f t="shared" ref="E10:E22" si="2">SUM(F10:H10)</f>
        <v>8</v>
      </c>
      <c r="F10" s="39">
        <v>3</v>
      </c>
      <c r="G10" s="39">
        <v>3</v>
      </c>
      <c r="H10" s="39">
        <v>2</v>
      </c>
      <c r="I10" s="28">
        <v>4</v>
      </c>
      <c r="J10" s="40">
        <v>2</v>
      </c>
      <c r="K10" s="28">
        <v>0</v>
      </c>
      <c r="L10" s="41">
        <v>2</v>
      </c>
      <c r="N10" s="35">
        <f t="shared" si="0"/>
        <v>0.66666666666666663</v>
      </c>
      <c r="O10" s="35">
        <f t="shared" si="1"/>
        <v>0</v>
      </c>
      <c r="P10" s="35">
        <v>0</v>
      </c>
      <c r="Q10" s="34">
        <v>0.66666666666666663</v>
      </c>
      <c r="T10" s="14"/>
      <c r="Z10" s="12"/>
      <c r="AA10" s="9"/>
      <c r="AB10" s="12"/>
      <c r="AC10" s="9"/>
      <c r="AD10" s="19"/>
      <c r="AE10" s="13"/>
      <c r="AF10" s="13"/>
    </row>
    <row r="11" spans="1:71">
      <c r="A11" s="39" t="s">
        <v>1</v>
      </c>
      <c r="B11" s="39">
        <v>137877811</v>
      </c>
      <c r="C11" s="40" t="s">
        <v>27</v>
      </c>
      <c r="D11" s="40" t="s">
        <v>29</v>
      </c>
      <c r="E11" s="28">
        <f t="shared" si="2"/>
        <v>7</v>
      </c>
      <c r="F11" s="39">
        <v>2</v>
      </c>
      <c r="G11" s="39">
        <v>2</v>
      </c>
      <c r="H11" s="39">
        <v>3</v>
      </c>
      <c r="I11" s="28">
        <v>4</v>
      </c>
      <c r="J11" s="40">
        <v>3</v>
      </c>
      <c r="K11" s="28">
        <v>0</v>
      </c>
      <c r="L11" s="28">
        <v>0</v>
      </c>
      <c r="N11" s="35">
        <f t="shared" si="0"/>
        <v>1</v>
      </c>
      <c r="O11" s="35">
        <f t="shared" si="1"/>
        <v>0</v>
      </c>
      <c r="P11" s="35">
        <v>0</v>
      </c>
      <c r="Q11" s="34">
        <v>0</v>
      </c>
      <c r="T11" s="14"/>
      <c r="Z11" s="5"/>
      <c r="AD11" s="19"/>
      <c r="AE11" s="13"/>
      <c r="AF11" s="13"/>
    </row>
    <row r="12" spans="1:71">
      <c r="A12" s="39" t="s">
        <v>1</v>
      </c>
      <c r="B12" s="39">
        <v>137878438</v>
      </c>
      <c r="C12" s="40" t="s">
        <v>27</v>
      </c>
      <c r="D12" s="40" t="s">
        <v>29</v>
      </c>
      <c r="E12" s="28">
        <f t="shared" si="2"/>
        <v>10</v>
      </c>
      <c r="F12" s="39">
        <v>2</v>
      </c>
      <c r="G12" s="39">
        <v>3</v>
      </c>
      <c r="H12" s="39">
        <v>5</v>
      </c>
      <c r="I12" s="28">
        <v>4</v>
      </c>
      <c r="J12" s="40">
        <v>5</v>
      </c>
      <c r="K12" s="28">
        <v>0</v>
      </c>
      <c r="L12" s="41">
        <v>1</v>
      </c>
      <c r="N12" s="35">
        <f t="shared" si="0"/>
        <v>0.8</v>
      </c>
      <c r="O12" s="35">
        <f t="shared" si="1"/>
        <v>0</v>
      </c>
      <c r="P12" s="35">
        <v>0</v>
      </c>
      <c r="Q12" s="34">
        <v>0.5</v>
      </c>
      <c r="T12" s="14"/>
      <c r="Z12" s="5"/>
      <c r="AD12" s="19"/>
      <c r="AE12" s="13"/>
      <c r="AF12" s="13"/>
    </row>
    <row r="13" spans="1:71">
      <c r="A13" s="39" t="s">
        <v>1</v>
      </c>
      <c r="B13" s="39">
        <v>137878455</v>
      </c>
      <c r="C13" s="40" t="s">
        <v>27</v>
      </c>
      <c r="D13" s="40" t="s">
        <v>29</v>
      </c>
      <c r="E13" s="28">
        <f t="shared" si="2"/>
        <v>9</v>
      </c>
      <c r="F13" s="39">
        <v>2</v>
      </c>
      <c r="G13" s="39">
        <v>3</v>
      </c>
      <c r="H13" s="39">
        <v>4</v>
      </c>
      <c r="I13" s="28">
        <v>5</v>
      </c>
      <c r="J13" s="40">
        <v>4</v>
      </c>
      <c r="K13" s="28">
        <v>0</v>
      </c>
      <c r="L13" s="28">
        <v>0</v>
      </c>
      <c r="N13" s="35">
        <f t="shared" si="0"/>
        <v>1</v>
      </c>
      <c r="O13" s="35">
        <f t="shared" si="1"/>
        <v>0</v>
      </c>
      <c r="P13" s="35">
        <v>0</v>
      </c>
      <c r="Q13" s="34">
        <v>0</v>
      </c>
      <c r="T13" s="14"/>
      <c r="Z13" s="5"/>
      <c r="AD13" s="19"/>
      <c r="AE13" s="13"/>
      <c r="AF13" s="13"/>
    </row>
    <row r="14" spans="1:71">
      <c r="A14" s="39" t="s">
        <v>1</v>
      </c>
      <c r="B14" s="39">
        <v>137879142</v>
      </c>
      <c r="C14" s="28" t="s">
        <v>27</v>
      </c>
      <c r="D14" s="28" t="s">
        <v>29</v>
      </c>
      <c r="E14" s="28">
        <f t="shared" si="2"/>
        <v>6</v>
      </c>
      <c r="F14" s="39">
        <v>1</v>
      </c>
      <c r="G14" s="39">
        <v>2</v>
      </c>
      <c r="H14" s="39">
        <v>3</v>
      </c>
      <c r="I14" s="28">
        <v>3</v>
      </c>
      <c r="J14" s="40">
        <v>3</v>
      </c>
      <c r="K14" s="28">
        <v>0</v>
      </c>
      <c r="L14" s="28">
        <v>0</v>
      </c>
      <c r="N14" s="35">
        <f t="shared" si="0"/>
        <v>1</v>
      </c>
      <c r="O14" s="35">
        <f t="shared" si="1"/>
        <v>0</v>
      </c>
      <c r="P14" s="35">
        <v>0</v>
      </c>
      <c r="Q14" s="34">
        <v>0</v>
      </c>
      <c r="T14" s="14"/>
      <c r="X14" s="5"/>
      <c r="Z14" s="5"/>
      <c r="AD14" s="19"/>
      <c r="AE14" s="13"/>
      <c r="AF14" s="13"/>
    </row>
    <row r="15" spans="1:71">
      <c r="A15" s="39" t="s">
        <v>1</v>
      </c>
      <c r="B15" s="39">
        <v>137879234</v>
      </c>
      <c r="C15" s="40" t="s">
        <v>27</v>
      </c>
      <c r="D15" s="40" t="s">
        <v>29</v>
      </c>
      <c r="E15" s="28">
        <f t="shared" si="2"/>
        <v>9</v>
      </c>
      <c r="F15" s="39">
        <v>2</v>
      </c>
      <c r="G15" s="39">
        <v>4</v>
      </c>
      <c r="H15" s="39">
        <v>3</v>
      </c>
      <c r="I15" s="28">
        <v>6</v>
      </c>
      <c r="J15" s="40">
        <v>3</v>
      </c>
      <c r="K15" s="28">
        <v>0</v>
      </c>
      <c r="L15" s="28">
        <v>0</v>
      </c>
      <c r="N15" s="35">
        <f t="shared" si="0"/>
        <v>1</v>
      </c>
      <c r="O15" s="35">
        <f t="shared" si="1"/>
        <v>0</v>
      </c>
      <c r="P15" s="35">
        <v>0</v>
      </c>
      <c r="Q15" s="34">
        <v>0</v>
      </c>
      <c r="R15" s="9"/>
      <c r="T15" s="14"/>
      <c r="Z15" s="5"/>
      <c r="AD15" s="19"/>
      <c r="AE15" s="13"/>
      <c r="AF15" s="13"/>
    </row>
    <row r="16" spans="1:71">
      <c r="A16" s="39" t="s">
        <v>1</v>
      </c>
      <c r="B16" s="39">
        <v>137879235</v>
      </c>
      <c r="C16" s="28" t="s">
        <v>27</v>
      </c>
      <c r="D16" s="28" t="s">
        <v>29</v>
      </c>
      <c r="E16" s="28">
        <f t="shared" si="2"/>
        <v>10</v>
      </c>
      <c r="F16" s="39">
        <v>3</v>
      </c>
      <c r="G16" s="39">
        <v>3</v>
      </c>
      <c r="H16" s="39">
        <v>4</v>
      </c>
      <c r="I16" s="28">
        <v>6</v>
      </c>
      <c r="J16" s="40">
        <v>4</v>
      </c>
      <c r="K16" s="28">
        <v>0</v>
      </c>
      <c r="L16" s="28">
        <v>0</v>
      </c>
      <c r="N16" s="35">
        <f t="shared" si="0"/>
        <v>1</v>
      </c>
      <c r="O16" s="35">
        <f t="shared" si="1"/>
        <v>0</v>
      </c>
      <c r="P16" s="35">
        <v>0</v>
      </c>
      <c r="Q16" s="35">
        <v>0</v>
      </c>
      <c r="T16" s="14"/>
      <c r="X16" s="5"/>
      <c r="AD16" s="19"/>
      <c r="AE16" s="13"/>
      <c r="AF16" s="13"/>
    </row>
    <row r="17" spans="1:32">
      <c r="A17" s="39" t="s">
        <v>1</v>
      </c>
      <c r="B17" s="39">
        <v>137879240</v>
      </c>
      <c r="C17" s="28" t="s">
        <v>27</v>
      </c>
      <c r="D17" s="28" t="s">
        <v>29</v>
      </c>
      <c r="E17" s="28">
        <f t="shared" si="2"/>
        <v>7</v>
      </c>
      <c r="F17" s="39">
        <v>2</v>
      </c>
      <c r="G17" s="39">
        <v>1</v>
      </c>
      <c r="H17" s="39">
        <v>4</v>
      </c>
      <c r="I17" s="28">
        <v>3</v>
      </c>
      <c r="J17" s="40">
        <v>4</v>
      </c>
      <c r="K17" s="28">
        <v>0</v>
      </c>
      <c r="L17" s="28">
        <v>0</v>
      </c>
      <c r="N17" s="35">
        <f t="shared" si="0"/>
        <v>1</v>
      </c>
      <c r="O17" s="35">
        <f t="shared" si="1"/>
        <v>0</v>
      </c>
      <c r="P17" s="35">
        <v>0</v>
      </c>
      <c r="Q17" s="35">
        <v>0</v>
      </c>
      <c r="T17" s="14"/>
      <c r="X17" s="5"/>
      <c r="Z17" s="5"/>
      <c r="AD17" s="19"/>
      <c r="AE17" s="13"/>
      <c r="AF17" s="13"/>
    </row>
    <row r="18" spans="1:32">
      <c r="A18" s="39" t="s">
        <v>1</v>
      </c>
      <c r="B18" s="39">
        <v>137879273</v>
      </c>
      <c r="C18" s="28" t="s">
        <v>27</v>
      </c>
      <c r="D18" s="28" t="s">
        <v>29</v>
      </c>
      <c r="E18" s="28">
        <f t="shared" si="2"/>
        <v>7</v>
      </c>
      <c r="F18" s="39">
        <v>2</v>
      </c>
      <c r="G18" s="39">
        <v>2</v>
      </c>
      <c r="H18" s="39">
        <v>3</v>
      </c>
      <c r="I18" s="28">
        <v>3</v>
      </c>
      <c r="J18" s="40">
        <v>3</v>
      </c>
      <c r="K18" s="28">
        <v>0</v>
      </c>
      <c r="L18" s="41">
        <v>1</v>
      </c>
      <c r="N18" s="35">
        <f t="shared" si="0"/>
        <v>0.75</v>
      </c>
      <c r="O18" s="35">
        <f t="shared" si="1"/>
        <v>0</v>
      </c>
      <c r="P18" s="35">
        <v>0</v>
      </c>
      <c r="Q18" s="35">
        <v>0.5</v>
      </c>
      <c r="S18" s="9"/>
      <c r="T18" s="14"/>
      <c r="X18" s="5"/>
      <c r="Z18" s="5"/>
      <c r="AD18" s="19"/>
      <c r="AE18" s="12"/>
      <c r="AF18" s="12"/>
    </row>
    <row r="19" spans="1:32">
      <c r="A19" s="39" t="s">
        <v>1</v>
      </c>
      <c r="B19" s="39">
        <v>137879300</v>
      </c>
      <c r="C19" s="41" t="s">
        <v>27</v>
      </c>
      <c r="D19" s="41" t="s">
        <v>29</v>
      </c>
      <c r="E19" s="28">
        <f t="shared" si="2"/>
        <v>9</v>
      </c>
      <c r="F19" s="39">
        <v>3</v>
      </c>
      <c r="G19" s="39">
        <v>2</v>
      </c>
      <c r="H19" s="39">
        <v>4</v>
      </c>
      <c r="I19" s="28">
        <v>4</v>
      </c>
      <c r="J19" s="40">
        <v>4</v>
      </c>
      <c r="K19" s="28">
        <v>0</v>
      </c>
      <c r="L19" s="41">
        <v>1</v>
      </c>
      <c r="N19" s="35">
        <f t="shared" si="0"/>
        <v>0.8</v>
      </c>
      <c r="O19" s="35">
        <f t="shared" si="1"/>
        <v>0</v>
      </c>
      <c r="P19" s="35">
        <v>0</v>
      </c>
      <c r="Q19" s="35">
        <v>0.33333333333333331</v>
      </c>
      <c r="S19" s="11"/>
      <c r="T19" s="14"/>
      <c r="Z19" s="5"/>
      <c r="AD19" s="19"/>
      <c r="AE19" s="12"/>
    </row>
    <row r="20" spans="1:32">
      <c r="A20" s="39" t="s">
        <v>1</v>
      </c>
      <c r="B20" s="39">
        <v>137879308</v>
      </c>
      <c r="C20" s="40" t="s">
        <v>27</v>
      </c>
      <c r="D20" s="40" t="s">
        <v>29</v>
      </c>
      <c r="E20" s="28">
        <f t="shared" si="2"/>
        <v>9</v>
      </c>
      <c r="F20" s="39">
        <v>2</v>
      </c>
      <c r="G20" s="39">
        <v>3</v>
      </c>
      <c r="H20" s="39">
        <v>4</v>
      </c>
      <c r="I20" s="28">
        <v>5</v>
      </c>
      <c r="J20" s="40">
        <v>4</v>
      </c>
      <c r="K20" s="28">
        <v>0</v>
      </c>
      <c r="L20" s="28">
        <v>0</v>
      </c>
      <c r="N20" s="35">
        <f t="shared" si="0"/>
        <v>1</v>
      </c>
      <c r="O20" s="35">
        <f t="shared" si="1"/>
        <v>0</v>
      </c>
      <c r="P20" s="35">
        <v>0</v>
      </c>
      <c r="Q20" s="35">
        <v>0</v>
      </c>
      <c r="S20" s="11"/>
      <c r="T20" s="14"/>
      <c r="Z20" s="5"/>
      <c r="AD20" s="19"/>
      <c r="AE20" s="12"/>
    </row>
    <row r="21" spans="1:32">
      <c r="A21" s="39" t="s">
        <v>1</v>
      </c>
      <c r="B21" s="39">
        <v>137879330</v>
      </c>
      <c r="C21" s="40" t="s">
        <v>28</v>
      </c>
      <c r="D21" s="40" t="s">
        <v>29</v>
      </c>
      <c r="E21" s="28">
        <f t="shared" si="2"/>
        <v>8</v>
      </c>
      <c r="F21" s="39">
        <v>2</v>
      </c>
      <c r="G21" s="39">
        <v>3</v>
      </c>
      <c r="H21" s="39">
        <v>3</v>
      </c>
      <c r="I21" s="28">
        <v>5</v>
      </c>
      <c r="J21" s="40">
        <v>3</v>
      </c>
      <c r="K21" s="28">
        <v>0</v>
      </c>
      <c r="L21" s="28">
        <v>0</v>
      </c>
      <c r="N21" s="35">
        <f t="shared" si="0"/>
        <v>1</v>
      </c>
      <c r="O21" s="35">
        <f t="shared" si="1"/>
        <v>0</v>
      </c>
      <c r="P21" s="35">
        <v>0</v>
      </c>
      <c r="Q21" s="35">
        <v>0</v>
      </c>
      <c r="S21" s="11"/>
      <c r="T21" s="14"/>
      <c r="AD21" s="19"/>
      <c r="AE21" s="12"/>
    </row>
    <row r="22" spans="1:32">
      <c r="A22" s="39" t="s">
        <v>1</v>
      </c>
      <c r="B22" s="39">
        <v>137879461</v>
      </c>
      <c r="C22" s="40" t="s">
        <v>28</v>
      </c>
      <c r="D22" s="40" t="s">
        <v>29</v>
      </c>
      <c r="E22" s="28">
        <f t="shared" si="2"/>
        <v>7</v>
      </c>
      <c r="F22" s="39">
        <v>2</v>
      </c>
      <c r="G22" s="39">
        <v>2</v>
      </c>
      <c r="H22" s="39">
        <v>3</v>
      </c>
      <c r="I22" s="28">
        <v>3</v>
      </c>
      <c r="J22" s="40">
        <v>3</v>
      </c>
      <c r="K22" s="28">
        <v>0</v>
      </c>
      <c r="L22" s="41">
        <v>1</v>
      </c>
      <c r="N22" s="35">
        <f t="shared" si="0"/>
        <v>0.75</v>
      </c>
      <c r="O22" s="35">
        <f t="shared" si="1"/>
        <v>0</v>
      </c>
      <c r="P22" s="35">
        <v>0</v>
      </c>
      <c r="Q22" s="35">
        <v>0.5</v>
      </c>
      <c r="S22" s="11"/>
      <c r="T22" s="14"/>
      <c r="Z22" s="5"/>
      <c r="AD22" s="19"/>
      <c r="AE22" s="12"/>
    </row>
    <row r="23" spans="1:32">
      <c r="J23" s="13"/>
      <c r="K23" s="8"/>
      <c r="L23" s="8"/>
      <c r="N23" s="8"/>
      <c r="O23" s="8"/>
      <c r="P23" s="8"/>
      <c r="Q23" s="19"/>
      <c r="S23" s="11"/>
      <c r="T23" s="5"/>
      <c r="Z23" s="5"/>
      <c r="AD23" s="19"/>
      <c r="AE23" s="12"/>
      <c r="AF23" s="13"/>
    </row>
    <row r="24" spans="1:32">
      <c r="E24" s="12"/>
      <c r="F24" s="12"/>
      <c r="G24" s="12"/>
      <c r="I24" s="42" t="s">
        <v>6</v>
      </c>
      <c r="J24" s="43"/>
      <c r="K24" s="43"/>
      <c r="L24" s="44"/>
      <c r="N24" s="35">
        <f>AVERAGE(N5:N22)</f>
        <v>0.91759259259259252</v>
      </c>
      <c r="O24" s="35">
        <f>AVERAGE(O5:O22)</f>
        <v>0</v>
      </c>
      <c r="P24" s="35">
        <f>AVERAGE(P5:P22)</f>
        <v>0</v>
      </c>
      <c r="Q24" s="35">
        <f>AVERAGE(Q5:Q22)</f>
        <v>0.16666666666666666</v>
      </c>
      <c r="R24" s="10"/>
      <c r="S24" s="11"/>
      <c r="T24" s="5"/>
      <c r="Z24" s="5"/>
      <c r="AD24" s="19"/>
      <c r="AE24" s="12"/>
      <c r="AF24" s="13"/>
    </row>
    <row r="25" spans="1:32">
      <c r="E25" s="12"/>
      <c r="F25" s="12"/>
      <c r="G25" s="12"/>
      <c r="I25" s="45" t="s">
        <v>36</v>
      </c>
      <c r="J25" s="19"/>
      <c r="K25" s="19"/>
      <c r="L25" s="46"/>
      <c r="N25" s="35">
        <f>AVERAGE(N5:N8)</f>
        <v>1</v>
      </c>
      <c r="O25" s="35">
        <f>AVERAGE(O5:O8)</f>
        <v>0</v>
      </c>
      <c r="P25" s="35">
        <f>AVERAGE(P5:P8)</f>
        <v>0</v>
      </c>
      <c r="Q25" s="35">
        <f>AVERAGE(Q5:Q8)</f>
        <v>0</v>
      </c>
      <c r="R25" s="10"/>
      <c r="S25" s="11"/>
      <c r="T25" s="5"/>
      <c r="Z25" s="5"/>
      <c r="AD25" s="19"/>
      <c r="AE25" s="12"/>
      <c r="AF25" s="13"/>
    </row>
    <row r="26" spans="1:32">
      <c r="E26" s="12"/>
      <c r="F26" s="12"/>
      <c r="G26" s="12"/>
      <c r="I26" s="45" t="s">
        <v>23</v>
      </c>
      <c r="J26" s="19"/>
      <c r="K26" s="19"/>
      <c r="L26" s="46"/>
      <c r="N26" s="35">
        <f>AVERAGE(N9:N20)</f>
        <v>0.89722222222222225</v>
      </c>
      <c r="O26" s="35">
        <f>AVERAGE(O9:O20)</f>
        <v>0</v>
      </c>
      <c r="P26" s="35">
        <f>AVERAGE(P9:P20)</f>
        <v>0</v>
      </c>
      <c r="Q26" s="35">
        <f>AVERAGE(Q9:Q20)</f>
        <v>0.20833333333333334</v>
      </c>
      <c r="R26" s="10"/>
      <c r="S26" s="11"/>
      <c r="T26" s="5"/>
      <c r="Y26" s="5"/>
      <c r="Z26" s="5"/>
      <c r="AD26" s="19"/>
      <c r="AE26" s="12"/>
      <c r="AF26" s="13"/>
    </row>
    <row r="27" spans="1:32">
      <c r="B27" s="9"/>
      <c r="C27" s="2"/>
      <c r="E27" s="9"/>
      <c r="F27" s="9"/>
      <c r="G27" s="9"/>
      <c r="I27" s="47" t="s">
        <v>24</v>
      </c>
      <c r="J27" s="48"/>
      <c r="K27" s="48"/>
      <c r="L27" s="49"/>
      <c r="N27" s="35">
        <f>AVERAGE(N21:N22)</f>
        <v>0.875</v>
      </c>
      <c r="O27" s="35">
        <f>AVERAGE(O21:O22)</f>
        <v>0</v>
      </c>
      <c r="P27" s="35">
        <f>AVERAGE(P21:P22)</f>
        <v>0</v>
      </c>
      <c r="Q27" s="35">
        <f>AVERAGE(Q21:Q22)</f>
        <v>0.25</v>
      </c>
      <c r="R27" s="10"/>
      <c r="S27" s="11"/>
      <c r="T27" s="5"/>
      <c r="Y27" s="5"/>
      <c r="Z27" s="5"/>
      <c r="AD27" s="19"/>
      <c r="AE27" s="12"/>
      <c r="AF27" s="13"/>
    </row>
    <row r="28" spans="1:32">
      <c r="A28" s="15"/>
      <c r="E28" s="9"/>
      <c r="F28" s="9"/>
      <c r="G28" s="9"/>
      <c r="H28" s="9"/>
      <c r="I28" s="6"/>
      <c r="J28" s="6"/>
      <c r="K28" s="6"/>
      <c r="L28" s="6"/>
      <c r="N28" s="6"/>
      <c r="O28" s="6"/>
      <c r="P28" s="6"/>
      <c r="Q28" s="9"/>
      <c r="R28" s="10"/>
      <c r="S28" s="11"/>
      <c r="T28" s="5"/>
      <c r="Y28" s="5"/>
      <c r="Z28" s="5"/>
      <c r="AD28" s="19"/>
      <c r="AE28" s="12"/>
      <c r="AF28" s="13"/>
    </row>
    <row r="29" spans="1:32">
      <c r="A29" s="27" t="s">
        <v>41</v>
      </c>
      <c r="B29" s="24" t="s">
        <v>17</v>
      </c>
      <c r="C29" s="24" t="s">
        <v>3</v>
      </c>
      <c r="D29" s="24" t="s">
        <v>4</v>
      </c>
      <c r="E29" s="24" t="s">
        <v>37</v>
      </c>
      <c r="F29" s="24" t="s">
        <v>14</v>
      </c>
      <c r="G29" s="24" t="s">
        <v>15</v>
      </c>
      <c r="H29" s="24" t="s">
        <v>16</v>
      </c>
      <c r="I29" s="27" t="s">
        <v>9</v>
      </c>
      <c r="J29" s="27" t="s">
        <v>10</v>
      </c>
      <c r="K29" s="27" t="s">
        <v>11</v>
      </c>
      <c r="L29" s="27" t="s">
        <v>12</v>
      </c>
      <c r="N29" s="27" t="s">
        <v>7</v>
      </c>
      <c r="O29" s="27" t="s">
        <v>8</v>
      </c>
      <c r="P29" s="27" t="s">
        <v>13</v>
      </c>
      <c r="Q29" s="24"/>
      <c r="R29" s="10"/>
      <c r="S29" s="11"/>
      <c r="T29" s="5"/>
      <c r="Z29" s="5"/>
      <c r="AD29" s="19"/>
      <c r="AE29" s="12"/>
      <c r="AF29" s="13"/>
    </row>
    <row r="30" spans="1:32">
      <c r="A30" s="25"/>
      <c r="B30" s="26"/>
      <c r="C30" s="25"/>
      <c r="D30" s="25"/>
      <c r="E30" s="26"/>
      <c r="F30" s="26"/>
      <c r="G30" s="26"/>
      <c r="H30" s="26"/>
      <c r="I30" s="25"/>
      <c r="J30" s="25"/>
      <c r="K30" s="25"/>
      <c r="L30" s="25"/>
      <c r="N30" s="25"/>
      <c r="O30" s="25"/>
      <c r="P30" s="25" t="s">
        <v>5</v>
      </c>
      <c r="Q30" s="26" t="s">
        <v>18</v>
      </c>
      <c r="R30" s="10"/>
      <c r="S30" s="11"/>
      <c r="T30" s="5"/>
      <c r="Z30" s="5"/>
      <c r="AD30" s="19"/>
      <c r="AE30" s="12"/>
      <c r="AF30" s="13"/>
    </row>
    <row r="31" spans="1:32">
      <c r="A31" s="39" t="s">
        <v>2</v>
      </c>
      <c r="B31" s="28">
        <v>137872215</v>
      </c>
      <c r="C31" s="40" t="s">
        <v>25</v>
      </c>
      <c r="D31" s="40" t="s">
        <v>29</v>
      </c>
      <c r="E31" s="28">
        <f>SUM(F31:H31)</f>
        <v>330</v>
      </c>
      <c r="F31" s="28">
        <v>98</v>
      </c>
      <c r="G31" s="28">
        <v>69</v>
      </c>
      <c r="H31" s="28">
        <v>163</v>
      </c>
      <c r="I31" s="28">
        <v>167</v>
      </c>
      <c r="J31" s="40">
        <v>163</v>
      </c>
      <c r="K31" s="28">
        <v>0</v>
      </c>
      <c r="L31" s="28">
        <v>0</v>
      </c>
      <c r="N31" s="35">
        <f t="shared" ref="N31:N49" si="3">I31/(I31+L31)</f>
        <v>1</v>
      </c>
      <c r="O31" s="35">
        <f t="shared" ref="O31:O49" si="4">K31/(K31+J31)</f>
        <v>0</v>
      </c>
      <c r="P31" s="35">
        <v>0</v>
      </c>
      <c r="Q31" s="35">
        <v>0</v>
      </c>
      <c r="R31" s="10"/>
      <c r="S31" s="11"/>
      <c r="T31" s="5"/>
      <c r="Z31" s="5"/>
      <c r="AD31" s="19"/>
      <c r="AE31" s="12"/>
      <c r="AF31" s="13"/>
    </row>
    <row r="32" spans="1:32">
      <c r="A32" s="39" t="s">
        <v>2</v>
      </c>
      <c r="B32" s="28">
        <v>137873338</v>
      </c>
      <c r="C32" s="40" t="s">
        <v>25</v>
      </c>
      <c r="D32" s="40" t="s">
        <v>31</v>
      </c>
      <c r="E32" s="28">
        <f>SUM(F32:H32)</f>
        <v>330</v>
      </c>
      <c r="F32" s="28">
        <v>98</v>
      </c>
      <c r="G32" s="28">
        <v>69</v>
      </c>
      <c r="H32" s="28">
        <v>163</v>
      </c>
      <c r="I32" s="28">
        <v>167</v>
      </c>
      <c r="J32" s="40">
        <v>163</v>
      </c>
      <c r="K32" s="28">
        <v>0</v>
      </c>
      <c r="L32" s="41">
        <v>0</v>
      </c>
      <c r="M32" s="1"/>
      <c r="N32" s="35">
        <f t="shared" si="3"/>
        <v>1</v>
      </c>
      <c r="O32" s="35">
        <f t="shared" si="4"/>
        <v>0</v>
      </c>
      <c r="P32" s="35">
        <v>0</v>
      </c>
      <c r="Q32" s="35">
        <v>0</v>
      </c>
      <c r="R32" s="10"/>
      <c r="S32" s="9"/>
      <c r="T32" s="5"/>
      <c r="Z32" s="5"/>
      <c r="AD32" s="19"/>
      <c r="AE32" s="12"/>
      <c r="AF32" s="13"/>
    </row>
    <row r="33" spans="1:32">
      <c r="A33" s="39" t="s">
        <v>2</v>
      </c>
      <c r="B33" s="28">
        <v>137872266</v>
      </c>
      <c r="C33" s="40" t="s">
        <v>26</v>
      </c>
      <c r="D33" s="40" t="s">
        <v>29</v>
      </c>
      <c r="E33" s="28">
        <f t="shared" ref="E33:E49" si="5">SUM(F33:H33)</f>
        <v>326</v>
      </c>
      <c r="F33" s="28">
        <v>98</v>
      </c>
      <c r="G33" s="28">
        <v>66</v>
      </c>
      <c r="H33" s="28">
        <v>162</v>
      </c>
      <c r="I33" s="28">
        <v>164</v>
      </c>
      <c r="J33" s="40">
        <v>162</v>
      </c>
      <c r="K33" s="28">
        <v>0</v>
      </c>
      <c r="L33" s="28">
        <v>0</v>
      </c>
      <c r="N33" s="35">
        <f t="shared" si="3"/>
        <v>1</v>
      </c>
      <c r="O33" s="35">
        <f t="shared" si="4"/>
        <v>0</v>
      </c>
      <c r="P33" s="35">
        <v>0</v>
      </c>
      <c r="Q33" s="35">
        <v>0</v>
      </c>
      <c r="R33" s="10"/>
      <c r="S33" s="11"/>
      <c r="T33" s="5"/>
      <c r="Z33" s="5"/>
      <c r="AD33" s="19"/>
      <c r="AE33" s="12"/>
      <c r="AF33" s="13"/>
    </row>
    <row r="34" spans="1:32">
      <c r="A34" s="39" t="s">
        <v>2</v>
      </c>
      <c r="B34" s="28">
        <v>137872312</v>
      </c>
      <c r="C34" s="40" t="s">
        <v>26</v>
      </c>
      <c r="D34" s="40" t="s">
        <v>31</v>
      </c>
      <c r="E34" s="28">
        <f t="shared" si="5"/>
        <v>330</v>
      </c>
      <c r="F34" s="28">
        <v>98</v>
      </c>
      <c r="G34" s="28">
        <v>69</v>
      </c>
      <c r="H34" s="28">
        <v>163</v>
      </c>
      <c r="I34" s="28">
        <v>167</v>
      </c>
      <c r="J34" s="40">
        <v>163</v>
      </c>
      <c r="K34" s="28">
        <v>0</v>
      </c>
      <c r="L34" s="28">
        <v>0</v>
      </c>
      <c r="N34" s="35">
        <f t="shared" si="3"/>
        <v>1</v>
      </c>
      <c r="O34" s="35">
        <f t="shared" si="4"/>
        <v>0</v>
      </c>
      <c r="P34" s="35">
        <v>0</v>
      </c>
      <c r="Q34" s="35">
        <v>0</v>
      </c>
      <c r="R34" s="10"/>
      <c r="S34" s="11"/>
      <c r="T34" s="5"/>
      <c r="Z34" s="5"/>
      <c r="AD34" s="19"/>
      <c r="AE34" s="12"/>
      <c r="AF34" s="13"/>
    </row>
    <row r="35" spans="1:32">
      <c r="A35" s="39" t="s">
        <v>2</v>
      </c>
      <c r="B35" s="28">
        <v>137872227</v>
      </c>
      <c r="C35" s="40" t="s">
        <v>35</v>
      </c>
      <c r="D35" s="40" t="s">
        <v>30</v>
      </c>
      <c r="E35" s="28">
        <f>SUM(F35:H35)</f>
        <v>330</v>
      </c>
      <c r="F35" s="28">
        <v>98</v>
      </c>
      <c r="G35" s="28">
        <v>69</v>
      </c>
      <c r="H35" s="28">
        <v>163</v>
      </c>
      <c r="I35" s="28">
        <v>167</v>
      </c>
      <c r="J35" s="40">
        <v>163</v>
      </c>
      <c r="K35" s="28">
        <v>0</v>
      </c>
      <c r="L35" s="28">
        <v>0</v>
      </c>
      <c r="N35" s="35">
        <f t="shared" si="3"/>
        <v>1</v>
      </c>
      <c r="O35" s="35">
        <f t="shared" si="4"/>
        <v>0</v>
      </c>
      <c r="P35" s="35">
        <v>0</v>
      </c>
      <c r="Q35" s="35">
        <v>0</v>
      </c>
      <c r="R35" s="10"/>
      <c r="S35" s="11"/>
      <c r="T35" s="5"/>
      <c r="Z35" s="5"/>
      <c r="AD35" s="19"/>
      <c r="AE35" s="12"/>
      <c r="AF35" s="13"/>
    </row>
    <row r="36" spans="1:32">
      <c r="A36" s="39" t="s">
        <v>2</v>
      </c>
      <c r="B36" s="28">
        <v>137872621</v>
      </c>
      <c r="C36" s="40" t="s">
        <v>27</v>
      </c>
      <c r="D36" s="40" t="s">
        <v>29</v>
      </c>
      <c r="E36" s="28">
        <f t="shared" si="5"/>
        <v>167</v>
      </c>
      <c r="F36" s="28">
        <v>56</v>
      </c>
      <c r="G36" s="28">
        <v>25</v>
      </c>
      <c r="H36" s="28">
        <v>86</v>
      </c>
      <c r="I36" s="28">
        <v>72</v>
      </c>
      <c r="J36" s="40">
        <v>84</v>
      </c>
      <c r="K36" s="40">
        <v>2</v>
      </c>
      <c r="L36" s="41">
        <v>9</v>
      </c>
      <c r="N36" s="35">
        <f t="shared" si="3"/>
        <v>0.88888888888888884</v>
      </c>
      <c r="O36" s="35">
        <f t="shared" si="4"/>
        <v>2.3255813953488372E-2</v>
      </c>
      <c r="P36" s="35">
        <v>0</v>
      </c>
      <c r="Q36" s="35">
        <v>0.16071428571428573</v>
      </c>
      <c r="S36" s="11"/>
      <c r="T36" s="5"/>
      <c r="Z36" s="5"/>
      <c r="AD36" s="19"/>
      <c r="AE36" s="12"/>
      <c r="AF36" s="13"/>
    </row>
    <row r="37" spans="1:32">
      <c r="A37" s="39" t="s">
        <v>2</v>
      </c>
      <c r="B37" s="28">
        <v>137872639</v>
      </c>
      <c r="C37" s="40" t="s">
        <v>27</v>
      </c>
      <c r="D37" s="40" t="s">
        <v>29</v>
      </c>
      <c r="E37" s="28">
        <f t="shared" si="5"/>
        <v>156</v>
      </c>
      <c r="F37" s="28">
        <v>48</v>
      </c>
      <c r="G37" s="28">
        <v>30</v>
      </c>
      <c r="H37" s="28">
        <v>78</v>
      </c>
      <c r="I37" s="28">
        <v>67</v>
      </c>
      <c r="J37" s="40">
        <v>77</v>
      </c>
      <c r="K37" s="40">
        <v>1</v>
      </c>
      <c r="L37" s="41">
        <v>11</v>
      </c>
      <c r="N37" s="35">
        <f t="shared" si="3"/>
        <v>0.85897435897435892</v>
      </c>
      <c r="O37" s="35">
        <f t="shared" si="4"/>
        <v>1.282051282051282E-2</v>
      </c>
      <c r="P37" s="35">
        <v>0</v>
      </c>
      <c r="Q37" s="35">
        <v>0.22916666666666666</v>
      </c>
      <c r="S37" s="11"/>
      <c r="T37" s="5"/>
      <c r="Z37" s="5"/>
      <c r="AD37" s="19"/>
      <c r="AE37" s="12"/>
      <c r="AF37" s="13"/>
    </row>
    <row r="38" spans="1:32">
      <c r="A38" s="39" t="s">
        <v>2</v>
      </c>
      <c r="B38" s="28">
        <v>137872906</v>
      </c>
      <c r="C38" s="40" t="s">
        <v>27</v>
      </c>
      <c r="D38" s="40" t="s">
        <v>29</v>
      </c>
      <c r="E38" s="28">
        <f t="shared" si="5"/>
        <v>187</v>
      </c>
      <c r="F38" s="28">
        <v>61</v>
      </c>
      <c r="G38" s="28">
        <v>34</v>
      </c>
      <c r="H38" s="28">
        <v>92</v>
      </c>
      <c r="I38" s="28">
        <v>89</v>
      </c>
      <c r="J38" s="40">
        <v>91</v>
      </c>
      <c r="K38" s="40">
        <v>1</v>
      </c>
      <c r="L38" s="41">
        <v>6</v>
      </c>
      <c r="N38" s="35">
        <f t="shared" si="3"/>
        <v>0.93684210526315792</v>
      </c>
      <c r="O38" s="35">
        <f t="shared" si="4"/>
        <v>1.0869565217391304E-2</v>
      </c>
      <c r="P38" s="35">
        <v>0</v>
      </c>
      <c r="Q38" s="35">
        <v>9.8360655737704916E-2</v>
      </c>
      <c r="S38" s="11"/>
      <c r="T38" s="5"/>
      <c r="AD38" s="19"/>
      <c r="AE38" s="12"/>
      <c r="AF38" s="13"/>
    </row>
    <row r="39" spans="1:32">
      <c r="A39" s="39" t="s">
        <v>2</v>
      </c>
      <c r="B39" s="28">
        <v>137872995</v>
      </c>
      <c r="C39" s="40" t="s">
        <v>27</v>
      </c>
      <c r="D39" s="40" t="s">
        <v>29</v>
      </c>
      <c r="E39" s="28">
        <f t="shared" si="5"/>
        <v>144</v>
      </c>
      <c r="F39" s="28">
        <v>45</v>
      </c>
      <c r="G39" s="28">
        <v>24</v>
      </c>
      <c r="H39" s="28">
        <v>75</v>
      </c>
      <c r="I39" s="28">
        <v>58</v>
      </c>
      <c r="J39" s="40">
        <v>74</v>
      </c>
      <c r="K39" s="40">
        <v>1</v>
      </c>
      <c r="L39" s="41">
        <v>11</v>
      </c>
      <c r="N39" s="35">
        <f t="shared" si="3"/>
        <v>0.84057971014492749</v>
      </c>
      <c r="O39" s="35">
        <f t="shared" si="4"/>
        <v>1.3333333333333334E-2</v>
      </c>
      <c r="P39" s="35">
        <v>0</v>
      </c>
      <c r="Q39" s="35">
        <v>0.24444444444444444</v>
      </c>
      <c r="S39" s="11"/>
      <c r="T39" s="5"/>
      <c r="Z39" s="5"/>
      <c r="AD39" s="19"/>
      <c r="AE39" s="12"/>
      <c r="AF39" s="13"/>
    </row>
    <row r="40" spans="1:32">
      <c r="A40" s="39" t="s">
        <v>2</v>
      </c>
      <c r="B40" s="28">
        <v>137873080</v>
      </c>
      <c r="C40" s="40" t="s">
        <v>27</v>
      </c>
      <c r="D40" s="40" t="s">
        <v>29</v>
      </c>
      <c r="E40" s="28">
        <f t="shared" si="5"/>
        <v>207</v>
      </c>
      <c r="F40" s="28">
        <v>66</v>
      </c>
      <c r="G40" s="28">
        <v>40</v>
      </c>
      <c r="H40" s="28">
        <v>101</v>
      </c>
      <c r="I40" s="28">
        <v>98</v>
      </c>
      <c r="J40" s="40">
        <v>101</v>
      </c>
      <c r="K40" s="28">
        <v>0</v>
      </c>
      <c r="L40" s="41">
        <v>8</v>
      </c>
      <c r="N40" s="35">
        <f t="shared" si="3"/>
        <v>0.92452830188679247</v>
      </c>
      <c r="O40" s="35">
        <f t="shared" si="4"/>
        <v>0</v>
      </c>
      <c r="P40" s="35">
        <v>0</v>
      </c>
      <c r="Q40" s="35">
        <v>0.12121212121212122</v>
      </c>
      <c r="S40" s="11"/>
      <c r="T40" s="5"/>
      <c r="AD40" s="19"/>
      <c r="AE40" s="12"/>
      <c r="AF40" s="13"/>
    </row>
    <row r="41" spans="1:32">
      <c r="A41" s="39" t="s">
        <v>2</v>
      </c>
      <c r="B41" s="28">
        <v>137873245</v>
      </c>
      <c r="C41" s="40" t="s">
        <v>27</v>
      </c>
      <c r="D41" s="40" t="s">
        <v>29</v>
      </c>
      <c r="E41" s="28">
        <f t="shared" si="5"/>
        <v>174</v>
      </c>
      <c r="F41" s="28">
        <v>52</v>
      </c>
      <c r="G41" s="28">
        <v>36</v>
      </c>
      <c r="H41" s="28">
        <v>86</v>
      </c>
      <c r="I41" s="28">
        <v>84</v>
      </c>
      <c r="J41" s="40">
        <v>84</v>
      </c>
      <c r="K41" s="41">
        <v>2</v>
      </c>
      <c r="L41" s="41">
        <v>4</v>
      </c>
      <c r="N41" s="35">
        <f t="shared" si="3"/>
        <v>0.95454545454545459</v>
      </c>
      <c r="O41" s="35">
        <f t="shared" si="4"/>
        <v>2.3255813953488372E-2</v>
      </c>
      <c r="P41" s="35">
        <v>0</v>
      </c>
      <c r="Q41" s="35">
        <v>7.6923076923076927E-2</v>
      </c>
      <c r="S41" s="9"/>
      <c r="T41" s="5"/>
      <c r="Z41" s="5"/>
      <c r="AD41" s="19"/>
      <c r="AE41" s="12"/>
      <c r="AF41" s="13"/>
    </row>
    <row r="42" spans="1:32">
      <c r="A42" s="39" t="s">
        <v>2</v>
      </c>
      <c r="B42" s="28">
        <v>137873289</v>
      </c>
      <c r="C42" s="40" t="s">
        <v>27</v>
      </c>
      <c r="D42" s="40" t="s">
        <v>29</v>
      </c>
      <c r="E42" s="28">
        <f t="shared" si="5"/>
        <v>224</v>
      </c>
      <c r="F42" s="28">
        <v>71</v>
      </c>
      <c r="G42" s="28">
        <v>41</v>
      </c>
      <c r="H42" s="28">
        <v>112</v>
      </c>
      <c r="I42" s="28">
        <v>99</v>
      </c>
      <c r="J42" s="40">
        <v>111</v>
      </c>
      <c r="K42" s="41">
        <v>1</v>
      </c>
      <c r="L42" s="41">
        <v>13</v>
      </c>
      <c r="N42" s="35">
        <f t="shared" si="3"/>
        <v>0.8839285714285714</v>
      </c>
      <c r="O42" s="35">
        <f t="shared" si="4"/>
        <v>8.9285714285714281E-3</v>
      </c>
      <c r="P42" s="35">
        <v>0</v>
      </c>
      <c r="Q42" s="35">
        <v>0.18309859154929578</v>
      </c>
      <c r="S42" s="9"/>
      <c r="T42" s="5"/>
      <c r="AD42" s="19"/>
      <c r="AE42" s="12"/>
      <c r="AF42" s="13"/>
    </row>
    <row r="43" spans="1:32">
      <c r="A43" s="39" t="s">
        <v>2</v>
      </c>
      <c r="B43" s="28">
        <v>137873378</v>
      </c>
      <c r="C43" s="40" t="s">
        <v>27</v>
      </c>
      <c r="D43" s="40" t="s">
        <v>29</v>
      </c>
      <c r="E43" s="28">
        <f t="shared" si="5"/>
        <v>229</v>
      </c>
      <c r="F43" s="28">
        <v>73</v>
      </c>
      <c r="G43" s="28">
        <v>44</v>
      </c>
      <c r="H43" s="28">
        <v>112</v>
      </c>
      <c r="I43" s="28">
        <v>106</v>
      </c>
      <c r="J43" s="40">
        <v>112</v>
      </c>
      <c r="K43" s="28">
        <v>0</v>
      </c>
      <c r="L43" s="28">
        <v>0</v>
      </c>
      <c r="N43" s="35">
        <f t="shared" si="3"/>
        <v>1</v>
      </c>
      <c r="O43" s="35">
        <f t="shared" si="4"/>
        <v>0</v>
      </c>
      <c r="P43" s="35">
        <v>0</v>
      </c>
      <c r="Q43" s="35">
        <v>0.15068493150684931</v>
      </c>
      <c r="R43" s="10"/>
      <c r="S43" s="9"/>
      <c r="T43" s="5"/>
      <c r="AD43" s="19"/>
      <c r="AE43" s="12"/>
      <c r="AF43" s="13"/>
    </row>
    <row r="44" spans="1:32">
      <c r="A44" s="39" t="s">
        <v>2</v>
      </c>
      <c r="B44" s="28">
        <v>137873507</v>
      </c>
      <c r="C44" s="40" t="s">
        <v>27</v>
      </c>
      <c r="D44" s="40" t="s">
        <v>29</v>
      </c>
      <c r="E44" s="28">
        <f t="shared" si="5"/>
        <v>224</v>
      </c>
      <c r="F44" s="28">
        <v>70</v>
      </c>
      <c r="G44" s="28">
        <v>43</v>
      </c>
      <c r="H44" s="28">
        <v>111</v>
      </c>
      <c r="I44" s="28">
        <v>113</v>
      </c>
      <c r="J44" s="40">
        <v>110</v>
      </c>
      <c r="K44" s="41">
        <v>1</v>
      </c>
      <c r="L44" s="28">
        <v>0</v>
      </c>
      <c r="N44" s="35">
        <f t="shared" si="3"/>
        <v>1</v>
      </c>
      <c r="O44" s="35">
        <f t="shared" si="4"/>
        <v>9.0090090090090089E-3</v>
      </c>
      <c r="P44" s="35">
        <v>0</v>
      </c>
      <c r="Q44" s="35">
        <v>0</v>
      </c>
      <c r="R44" s="10"/>
      <c r="S44" s="9"/>
      <c r="T44" s="5"/>
      <c r="AD44" s="19"/>
      <c r="AE44" s="12"/>
      <c r="AF44" s="13"/>
    </row>
    <row r="45" spans="1:32">
      <c r="A45" s="39" t="s">
        <v>2</v>
      </c>
      <c r="B45" s="28">
        <v>137873521</v>
      </c>
      <c r="C45" s="40" t="s">
        <v>27</v>
      </c>
      <c r="D45" s="40" t="s">
        <v>29</v>
      </c>
      <c r="E45" s="28">
        <f t="shared" si="5"/>
        <v>214</v>
      </c>
      <c r="F45" s="28">
        <v>69</v>
      </c>
      <c r="G45" s="28">
        <v>44</v>
      </c>
      <c r="H45" s="28">
        <v>101</v>
      </c>
      <c r="I45" s="28">
        <v>108</v>
      </c>
      <c r="J45" s="40">
        <v>101</v>
      </c>
      <c r="K45" s="28">
        <v>0</v>
      </c>
      <c r="L45" s="41">
        <v>5</v>
      </c>
      <c r="N45" s="35">
        <f t="shared" si="3"/>
        <v>0.95575221238938057</v>
      </c>
      <c r="O45" s="35">
        <f t="shared" si="4"/>
        <v>0</v>
      </c>
      <c r="P45" s="35">
        <v>0</v>
      </c>
      <c r="Q45" s="35">
        <v>7.2463768115942032E-2</v>
      </c>
      <c r="R45" s="10"/>
      <c r="S45" s="9"/>
      <c r="T45" s="5"/>
      <c r="Z45" s="5"/>
      <c r="AD45" s="19"/>
      <c r="AE45" s="12"/>
      <c r="AF45" s="13"/>
    </row>
    <row r="46" spans="1:32">
      <c r="A46" s="39" t="s">
        <v>2</v>
      </c>
      <c r="B46" s="28">
        <v>137874549</v>
      </c>
      <c r="C46" s="40" t="s">
        <v>27</v>
      </c>
      <c r="D46" s="40" t="s">
        <v>29</v>
      </c>
      <c r="E46" s="28">
        <f>SUM(F46:H46)</f>
        <v>163</v>
      </c>
      <c r="F46" s="28">
        <v>58</v>
      </c>
      <c r="G46" s="28">
        <v>26</v>
      </c>
      <c r="H46" s="28">
        <v>79</v>
      </c>
      <c r="I46" s="28">
        <v>82</v>
      </c>
      <c r="J46" s="40">
        <v>76</v>
      </c>
      <c r="K46" s="41">
        <v>3</v>
      </c>
      <c r="L46" s="41">
        <v>2</v>
      </c>
      <c r="N46" s="35">
        <f t="shared" si="3"/>
        <v>0.97619047619047616</v>
      </c>
      <c r="O46" s="35">
        <f t="shared" si="4"/>
        <v>3.7974683544303799E-2</v>
      </c>
      <c r="P46" s="35">
        <v>0</v>
      </c>
      <c r="Q46" s="34">
        <v>3.4482758620689655E-2</v>
      </c>
      <c r="R46" s="10"/>
      <c r="S46" s="9"/>
      <c r="T46" s="5"/>
      <c r="AD46" s="19"/>
      <c r="AE46" s="12"/>
      <c r="AF46" s="12"/>
    </row>
    <row r="47" spans="1:32">
      <c r="A47" s="39" t="s">
        <v>2</v>
      </c>
      <c r="B47" s="28">
        <v>137873557</v>
      </c>
      <c r="C47" s="40" t="s">
        <v>27</v>
      </c>
      <c r="D47" s="40" t="s">
        <v>29</v>
      </c>
      <c r="E47" s="28">
        <f t="shared" si="5"/>
        <v>179</v>
      </c>
      <c r="F47" s="28">
        <v>57</v>
      </c>
      <c r="G47" s="28">
        <v>33</v>
      </c>
      <c r="H47" s="28">
        <v>89</v>
      </c>
      <c r="I47" s="28">
        <v>82</v>
      </c>
      <c r="J47" s="40">
        <v>86</v>
      </c>
      <c r="K47" s="41">
        <v>3</v>
      </c>
      <c r="L47" s="41">
        <v>8</v>
      </c>
      <c r="N47" s="35">
        <f t="shared" si="3"/>
        <v>0.91111111111111109</v>
      </c>
      <c r="O47" s="35">
        <f t="shared" si="4"/>
        <v>3.3707865168539325E-2</v>
      </c>
      <c r="P47" s="35">
        <v>0</v>
      </c>
      <c r="Q47" s="34">
        <v>0.14035087719298245</v>
      </c>
      <c r="R47" s="10"/>
      <c r="S47" s="9"/>
      <c r="T47" s="5"/>
      <c r="AD47" s="19"/>
      <c r="AE47" s="12"/>
      <c r="AF47" s="13"/>
    </row>
    <row r="48" spans="1:32">
      <c r="A48" s="39" t="s">
        <v>2</v>
      </c>
      <c r="B48" s="28">
        <v>137873871</v>
      </c>
      <c r="C48" s="40" t="s">
        <v>28</v>
      </c>
      <c r="D48" s="40" t="s">
        <v>29</v>
      </c>
      <c r="E48" s="28">
        <f t="shared" si="5"/>
        <v>187</v>
      </c>
      <c r="F48" s="28">
        <v>60</v>
      </c>
      <c r="G48" s="28">
        <v>34</v>
      </c>
      <c r="H48" s="28">
        <v>93</v>
      </c>
      <c r="I48" s="28">
        <v>87</v>
      </c>
      <c r="J48" s="40">
        <v>93</v>
      </c>
      <c r="K48" s="28">
        <v>0</v>
      </c>
      <c r="L48" s="41">
        <v>7</v>
      </c>
      <c r="N48" s="35">
        <f t="shared" si="3"/>
        <v>0.92553191489361697</v>
      </c>
      <c r="O48" s="35">
        <f t="shared" si="4"/>
        <v>0</v>
      </c>
      <c r="P48" s="35">
        <v>0</v>
      </c>
      <c r="Q48" s="35">
        <v>0.11666666666666667</v>
      </c>
      <c r="R48" s="10"/>
      <c r="S48" s="9"/>
      <c r="T48" s="5"/>
      <c r="AD48" s="19"/>
      <c r="AE48" s="12"/>
      <c r="AF48" s="12"/>
    </row>
    <row r="49" spans="1:32">
      <c r="A49" s="39" t="s">
        <v>2</v>
      </c>
      <c r="B49" s="28">
        <v>137874188</v>
      </c>
      <c r="C49" s="40" t="s">
        <v>28</v>
      </c>
      <c r="D49" s="40" t="s">
        <v>29</v>
      </c>
      <c r="E49" s="28">
        <f t="shared" si="5"/>
        <v>175</v>
      </c>
      <c r="F49" s="28">
        <v>56</v>
      </c>
      <c r="G49" s="28">
        <v>32</v>
      </c>
      <c r="H49" s="28">
        <v>87</v>
      </c>
      <c r="I49" s="28">
        <v>84</v>
      </c>
      <c r="J49" s="40">
        <v>86</v>
      </c>
      <c r="K49" s="41">
        <v>1</v>
      </c>
      <c r="L49" s="41">
        <v>4</v>
      </c>
      <c r="N49" s="35">
        <f t="shared" si="3"/>
        <v>0.95454545454545459</v>
      </c>
      <c r="O49" s="35">
        <f t="shared" si="4"/>
        <v>1.1494252873563218E-2</v>
      </c>
      <c r="P49" s="35">
        <v>0</v>
      </c>
      <c r="Q49" s="35">
        <v>7.1428571428571425E-2</v>
      </c>
      <c r="R49" s="10"/>
      <c r="S49" s="9"/>
      <c r="T49" s="5"/>
      <c r="AD49" s="19"/>
      <c r="AE49" s="12"/>
      <c r="AF49" s="12"/>
    </row>
    <row r="50" spans="1:32">
      <c r="E50" s="12"/>
      <c r="F50" s="12"/>
      <c r="G50" s="12"/>
      <c r="H50" s="12"/>
      <c r="I50" s="8"/>
      <c r="J50" s="8"/>
      <c r="K50" s="8"/>
      <c r="L50" s="8"/>
      <c r="N50" s="8"/>
      <c r="O50" s="8"/>
      <c r="P50" s="8"/>
      <c r="Q50" s="20"/>
      <c r="R50" s="10"/>
      <c r="S50" s="11"/>
      <c r="T50" s="5"/>
      <c r="AD50" s="19"/>
      <c r="AE50" s="12"/>
      <c r="AF50" s="12"/>
    </row>
    <row r="51" spans="1:32">
      <c r="D51" s="2"/>
      <c r="E51" s="12"/>
      <c r="F51" s="12"/>
      <c r="G51" s="12"/>
      <c r="H51" s="21"/>
      <c r="I51" s="42" t="s">
        <v>6</v>
      </c>
      <c r="J51" s="43"/>
      <c r="K51" s="43"/>
      <c r="L51" s="44"/>
      <c r="N51" s="35">
        <f>AVERAGE(N31:N49)</f>
        <v>0.94796939790853629</v>
      </c>
      <c r="O51" s="35">
        <f>AVERAGE(O31:O49)</f>
        <v>9.7183905948526831E-3</v>
      </c>
      <c r="P51" s="35">
        <f>AVERAGE(P31:P49)</f>
        <v>0</v>
      </c>
      <c r="Q51" s="35">
        <f>AVERAGE(Q31:Q49)</f>
        <v>8.9473548198910374E-2</v>
      </c>
      <c r="R51" s="10"/>
      <c r="S51" s="11"/>
      <c r="T51" s="5"/>
      <c r="AD51" s="19"/>
      <c r="AE51" s="12"/>
      <c r="AF51" s="12"/>
    </row>
    <row r="52" spans="1:32">
      <c r="D52" s="2"/>
      <c r="E52" s="12"/>
      <c r="F52" s="12"/>
      <c r="G52" s="12"/>
      <c r="H52" s="21"/>
      <c r="I52" s="45" t="s">
        <v>36</v>
      </c>
      <c r="J52" s="19"/>
      <c r="K52" s="19"/>
      <c r="L52" s="46"/>
      <c r="N52" s="35">
        <f>AVERAGE(N31:N35)</f>
        <v>1</v>
      </c>
      <c r="O52" s="35">
        <f>AVERAGE(O31:O35)</f>
        <v>0</v>
      </c>
      <c r="P52" s="35">
        <f>AVERAGE(P31:P35)</f>
        <v>0</v>
      </c>
      <c r="Q52" s="35">
        <f>AVERAGE(Q31:Q35)</f>
        <v>0</v>
      </c>
      <c r="R52" s="10"/>
      <c r="S52" s="11"/>
      <c r="T52" s="5"/>
      <c r="AD52" s="19"/>
      <c r="AE52" s="12"/>
      <c r="AF52" s="12"/>
    </row>
    <row r="53" spans="1:32">
      <c r="D53" s="2"/>
      <c r="E53" s="12"/>
      <c r="F53" s="12"/>
      <c r="G53" s="12"/>
      <c r="H53" s="21"/>
      <c r="I53" s="45" t="s">
        <v>23</v>
      </c>
      <c r="J53" s="19"/>
      <c r="K53" s="19"/>
      <c r="L53" s="46"/>
      <c r="N53" s="35">
        <f>AVERAGE(N36:N47)</f>
        <v>0.92761176590192662</v>
      </c>
      <c r="O53" s="35">
        <f>AVERAGE(O36:O47)</f>
        <v>1.4429597369053146E-2</v>
      </c>
      <c r="P53" s="35">
        <f>AVERAGE(P36:P47)</f>
        <v>0</v>
      </c>
      <c r="Q53" s="35">
        <f>AVERAGE(Q36:Q47)</f>
        <v>0.12599184814033826</v>
      </c>
      <c r="R53" s="13"/>
      <c r="S53" s="11"/>
      <c r="T53" s="5"/>
      <c r="Z53" s="5"/>
      <c r="AD53" s="19"/>
      <c r="AE53" s="12"/>
      <c r="AF53" s="12"/>
    </row>
    <row r="54" spans="1:32">
      <c r="D54" s="2"/>
      <c r="H54" s="21"/>
      <c r="I54" s="47" t="s">
        <v>24</v>
      </c>
      <c r="J54" s="50"/>
      <c r="K54" s="50"/>
      <c r="L54" s="51"/>
      <c r="N54" s="35">
        <f>AVERAGE(N48:N49)</f>
        <v>0.94003868471953578</v>
      </c>
      <c r="O54" s="35">
        <f>AVERAGE(O48:O49)</f>
        <v>5.7471264367816091E-3</v>
      </c>
      <c r="P54" s="35">
        <f>AVERAGE(P48:P49)</f>
        <v>0</v>
      </c>
      <c r="Q54" s="35">
        <f>AVERAGE(Q48:Q49)</f>
        <v>9.4047619047619047E-2</v>
      </c>
      <c r="T54" s="5"/>
      <c r="Z54" s="5"/>
      <c r="AD54" s="19"/>
      <c r="AE54" s="13"/>
      <c r="AF54" s="13"/>
    </row>
    <row r="55" spans="1:32">
      <c r="E55" s="9"/>
      <c r="F55" s="9"/>
      <c r="G55" s="9"/>
      <c r="H55" s="9"/>
      <c r="I55" s="6"/>
      <c r="J55" s="6"/>
      <c r="K55" s="6"/>
      <c r="L55" s="6"/>
      <c r="N55" s="6"/>
      <c r="O55" s="6"/>
      <c r="P55" s="6"/>
      <c r="Q55" s="9"/>
      <c r="S55" s="9"/>
      <c r="T55" s="5"/>
      <c r="AD55" s="19"/>
      <c r="AE55" s="12"/>
      <c r="AF55" s="12"/>
    </row>
    <row r="56" spans="1:32">
      <c r="A56" s="27" t="s">
        <v>21</v>
      </c>
      <c r="B56" s="24" t="s">
        <v>17</v>
      </c>
      <c r="C56" s="24" t="s">
        <v>3</v>
      </c>
      <c r="D56" s="24" t="s">
        <v>4</v>
      </c>
      <c r="E56" s="24" t="s">
        <v>37</v>
      </c>
      <c r="F56" s="24" t="s">
        <v>14</v>
      </c>
      <c r="G56" s="24" t="s">
        <v>15</v>
      </c>
      <c r="H56" s="24" t="s">
        <v>16</v>
      </c>
      <c r="I56" s="27" t="s">
        <v>9</v>
      </c>
      <c r="J56" s="27" t="s">
        <v>10</v>
      </c>
      <c r="K56" s="27" t="s">
        <v>11</v>
      </c>
      <c r="L56" s="27" t="s">
        <v>12</v>
      </c>
      <c r="N56" s="27" t="s">
        <v>7</v>
      </c>
      <c r="O56" s="27" t="s">
        <v>8</v>
      </c>
      <c r="P56" s="27" t="s">
        <v>13</v>
      </c>
      <c r="Q56" s="24"/>
      <c r="S56" s="9"/>
      <c r="T56" s="5"/>
      <c r="AD56" s="19"/>
      <c r="AE56" s="12"/>
      <c r="AF56" s="12"/>
    </row>
    <row r="57" spans="1:32">
      <c r="A57" s="25"/>
      <c r="B57" s="26"/>
      <c r="C57" s="26"/>
      <c r="D57" s="26"/>
      <c r="E57" s="26"/>
      <c r="F57" s="26"/>
      <c r="G57" s="26"/>
      <c r="H57" s="26"/>
      <c r="I57" s="25"/>
      <c r="J57" s="25"/>
      <c r="K57" s="25"/>
      <c r="L57" s="25"/>
      <c r="N57" s="25"/>
      <c r="O57" s="25"/>
      <c r="P57" s="25" t="s">
        <v>5</v>
      </c>
      <c r="Q57" s="26" t="s">
        <v>18</v>
      </c>
      <c r="S57" s="9"/>
      <c r="T57" s="5"/>
      <c r="Z57" s="5"/>
      <c r="AD57" s="19"/>
      <c r="AE57" s="12"/>
      <c r="AF57" s="12"/>
    </row>
    <row r="58" spans="1:32">
      <c r="A58" s="39" t="s">
        <v>20</v>
      </c>
      <c r="B58" s="28">
        <v>137874461</v>
      </c>
      <c r="C58" s="40" t="s">
        <v>25</v>
      </c>
      <c r="D58" s="40" t="s">
        <v>29</v>
      </c>
      <c r="E58" s="28">
        <f t="shared" ref="E58:E74" si="6">SUM(F58:H58)</f>
        <v>329</v>
      </c>
      <c r="F58" s="28">
        <v>105</v>
      </c>
      <c r="G58" s="28">
        <v>68</v>
      </c>
      <c r="H58" s="28">
        <v>156</v>
      </c>
      <c r="I58" s="28">
        <v>172</v>
      </c>
      <c r="J58" s="40">
        <v>156</v>
      </c>
      <c r="K58" s="28">
        <v>0</v>
      </c>
      <c r="L58" s="41">
        <v>1</v>
      </c>
      <c r="N58" s="35">
        <f t="shared" ref="N58:N76" si="7">I58/(I58+L58)</f>
        <v>0.9942196531791907</v>
      </c>
      <c r="O58" s="35">
        <f t="shared" ref="O58:O76" si="8">K58/(K58+J58)</f>
        <v>0</v>
      </c>
      <c r="P58" s="35">
        <v>0</v>
      </c>
      <c r="Q58" s="34">
        <v>9.5238095238095247E-3</v>
      </c>
      <c r="S58" s="9"/>
      <c r="T58" s="5"/>
    </row>
    <row r="59" spans="1:32">
      <c r="A59" s="39" t="s">
        <v>20</v>
      </c>
      <c r="B59" s="28">
        <v>137878157</v>
      </c>
      <c r="C59" s="40" t="s">
        <v>25</v>
      </c>
      <c r="D59" s="40" t="s">
        <v>31</v>
      </c>
      <c r="E59" s="28">
        <f>SUM(F59:H59)</f>
        <v>329</v>
      </c>
      <c r="F59" s="28">
        <v>105</v>
      </c>
      <c r="G59" s="28">
        <v>68</v>
      </c>
      <c r="H59" s="28">
        <v>156</v>
      </c>
      <c r="I59" s="28">
        <v>173</v>
      </c>
      <c r="J59" s="40">
        <v>156</v>
      </c>
      <c r="K59" s="28">
        <v>0</v>
      </c>
      <c r="L59" s="28">
        <v>0</v>
      </c>
      <c r="N59" s="35">
        <f t="shared" si="7"/>
        <v>1</v>
      </c>
      <c r="O59" s="35">
        <f t="shared" si="8"/>
        <v>0</v>
      </c>
      <c r="P59" s="35">
        <v>0</v>
      </c>
      <c r="Q59" s="34">
        <v>0</v>
      </c>
      <c r="S59" s="9"/>
      <c r="T59" s="12"/>
      <c r="U59" s="12"/>
      <c r="V59" s="12"/>
    </row>
    <row r="60" spans="1:32">
      <c r="A60" s="39" t="s">
        <v>20</v>
      </c>
      <c r="B60" s="28">
        <v>137877084</v>
      </c>
      <c r="C60" s="40" t="s">
        <v>26</v>
      </c>
      <c r="D60" s="40" t="s">
        <v>29</v>
      </c>
      <c r="E60" s="28">
        <f>SUM(F60:H60)</f>
        <v>320</v>
      </c>
      <c r="F60" s="28">
        <v>102</v>
      </c>
      <c r="G60" s="28">
        <v>65</v>
      </c>
      <c r="H60" s="28">
        <v>153</v>
      </c>
      <c r="I60" s="28">
        <v>167</v>
      </c>
      <c r="J60" s="40">
        <v>150</v>
      </c>
      <c r="K60" s="41">
        <v>3</v>
      </c>
      <c r="L60" s="28">
        <v>0</v>
      </c>
      <c r="N60" s="35">
        <f t="shared" si="7"/>
        <v>1</v>
      </c>
      <c r="O60" s="35">
        <f t="shared" si="8"/>
        <v>1.9607843137254902E-2</v>
      </c>
      <c r="P60" s="35">
        <v>0</v>
      </c>
      <c r="Q60" s="35">
        <v>0</v>
      </c>
      <c r="S60" s="9"/>
      <c r="T60" s="12"/>
      <c r="U60" s="12"/>
      <c r="V60" s="12"/>
    </row>
    <row r="61" spans="1:32">
      <c r="A61" s="39" t="s">
        <v>20</v>
      </c>
      <c r="B61" s="28">
        <v>137875517</v>
      </c>
      <c r="C61" s="40" t="s">
        <v>26</v>
      </c>
      <c r="D61" s="40" t="s">
        <v>31</v>
      </c>
      <c r="E61" s="28">
        <f>SUM(F61:H61)</f>
        <v>329</v>
      </c>
      <c r="F61" s="28">
        <v>105</v>
      </c>
      <c r="G61" s="28">
        <v>68</v>
      </c>
      <c r="H61" s="28">
        <v>156</v>
      </c>
      <c r="I61" s="28">
        <v>172</v>
      </c>
      <c r="J61" s="40">
        <v>155</v>
      </c>
      <c r="K61" s="41">
        <v>1</v>
      </c>
      <c r="L61" s="41">
        <v>1</v>
      </c>
      <c r="N61" s="35">
        <f t="shared" si="7"/>
        <v>0.9942196531791907</v>
      </c>
      <c r="O61" s="35">
        <f t="shared" si="8"/>
        <v>6.41025641025641E-3</v>
      </c>
      <c r="P61" s="35">
        <v>0</v>
      </c>
      <c r="Q61" s="34">
        <v>9.5238095238095247E-3</v>
      </c>
      <c r="S61" s="9"/>
      <c r="T61" s="12"/>
      <c r="U61" s="12"/>
    </row>
    <row r="62" spans="1:32">
      <c r="A62" s="39" t="s">
        <v>20</v>
      </c>
      <c r="B62" s="28">
        <v>137874407</v>
      </c>
      <c r="C62" s="40" t="s">
        <v>35</v>
      </c>
      <c r="D62" s="40" t="s">
        <v>30</v>
      </c>
      <c r="E62" s="28">
        <f>SUM(F62:H62)</f>
        <v>329</v>
      </c>
      <c r="F62" s="28">
        <v>105</v>
      </c>
      <c r="G62" s="28">
        <v>68</v>
      </c>
      <c r="H62" s="28">
        <v>156</v>
      </c>
      <c r="I62" s="28">
        <v>173</v>
      </c>
      <c r="J62" s="40">
        <v>156</v>
      </c>
      <c r="K62" s="28">
        <v>0</v>
      </c>
      <c r="L62" s="28">
        <v>0</v>
      </c>
      <c r="N62" s="35">
        <f t="shared" si="7"/>
        <v>1</v>
      </c>
      <c r="O62" s="35">
        <f t="shared" si="8"/>
        <v>0</v>
      </c>
      <c r="P62" s="35">
        <v>0</v>
      </c>
      <c r="Q62" s="35">
        <v>0</v>
      </c>
      <c r="S62" s="9"/>
      <c r="T62" s="5"/>
    </row>
    <row r="63" spans="1:32">
      <c r="A63" s="39" t="s">
        <v>20</v>
      </c>
      <c r="B63" s="28">
        <v>137874703</v>
      </c>
      <c r="C63" s="41" t="s">
        <v>27</v>
      </c>
      <c r="D63" s="40" t="s">
        <v>29</v>
      </c>
      <c r="E63" s="28">
        <f t="shared" si="6"/>
        <v>188</v>
      </c>
      <c r="F63" s="28">
        <v>58</v>
      </c>
      <c r="G63" s="28">
        <v>41</v>
      </c>
      <c r="H63" s="28">
        <v>89</v>
      </c>
      <c r="I63" s="28">
        <v>88</v>
      </c>
      <c r="J63" s="40">
        <v>87</v>
      </c>
      <c r="K63" s="41">
        <v>2</v>
      </c>
      <c r="L63" s="41">
        <v>11</v>
      </c>
      <c r="N63" s="35">
        <f t="shared" si="7"/>
        <v>0.88888888888888884</v>
      </c>
      <c r="O63" s="35">
        <f t="shared" si="8"/>
        <v>2.247191011235955E-2</v>
      </c>
      <c r="P63" s="35">
        <v>0</v>
      </c>
      <c r="Q63" s="34">
        <v>0.18965517241379309</v>
      </c>
      <c r="S63" s="9"/>
    </row>
    <row r="64" spans="1:32">
      <c r="A64" s="39" t="s">
        <v>20</v>
      </c>
      <c r="B64" s="28">
        <v>137875394</v>
      </c>
      <c r="C64" s="41" t="s">
        <v>27</v>
      </c>
      <c r="D64" s="41" t="s">
        <v>29</v>
      </c>
      <c r="E64" s="28">
        <f t="shared" si="6"/>
        <v>176</v>
      </c>
      <c r="F64" s="28">
        <v>57</v>
      </c>
      <c r="G64" s="28">
        <v>35</v>
      </c>
      <c r="H64" s="28">
        <v>84</v>
      </c>
      <c r="I64" s="28">
        <v>81</v>
      </c>
      <c r="J64" s="40">
        <v>83</v>
      </c>
      <c r="K64" s="41">
        <v>1</v>
      </c>
      <c r="L64" s="41">
        <v>11</v>
      </c>
      <c r="N64" s="35">
        <f t="shared" si="7"/>
        <v>0.88043478260869568</v>
      </c>
      <c r="O64" s="35">
        <f t="shared" si="8"/>
        <v>1.1904761904761904E-2</v>
      </c>
      <c r="P64" s="35">
        <v>0</v>
      </c>
      <c r="Q64" s="34">
        <v>0.19298245614035087</v>
      </c>
      <c r="S64" s="9"/>
    </row>
    <row r="65" spans="1:22">
      <c r="A65" s="39" t="s">
        <v>20</v>
      </c>
      <c r="B65" s="28">
        <v>137875829</v>
      </c>
      <c r="C65" s="41" t="s">
        <v>27</v>
      </c>
      <c r="D65" s="40" t="s">
        <v>29</v>
      </c>
      <c r="E65" s="28">
        <f t="shared" si="6"/>
        <v>203</v>
      </c>
      <c r="F65" s="28">
        <v>72</v>
      </c>
      <c r="G65" s="28">
        <v>39</v>
      </c>
      <c r="H65" s="28">
        <v>92</v>
      </c>
      <c r="I65" s="28">
        <v>104</v>
      </c>
      <c r="J65" s="40">
        <v>90</v>
      </c>
      <c r="K65" s="41">
        <v>2</v>
      </c>
      <c r="L65" s="41">
        <v>7</v>
      </c>
      <c r="N65" s="35">
        <f t="shared" si="7"/>
        <v>0.93693693693693691</v>
      </c>
      <c r="O65" s="35">
        <f t="shared" si="8"/>
        <v>2.1739130434782608E-2</v>
      </c>
      <c r="P65" s="35">
        <v>0</v>
      </c>
      <c r="Q65" s="34">
        <v>9.7222222222222224E-2</v>
      </c>
      <c r="S65" s="9"/>
      <c r="T65" s="12"/>
      <c r="U65" s="12"/>
    </row>
    <row r="66" spans="1:22">
      <c r="A66" s="39" t="s">
        <v>20</v>
      </c>
      <c r="B66" s="28">
        <v>137876331</v>
      </c>
      <c r="C66" s="40" t="s">
        <v>27</v>
      </c>
      <c r="D66" s="40" t="s">
        <v>29</v>
      </c>
      <c r="E66" s="28">
        <f t="shared" si="6"/>
        <v>179</v>
      </c>
      <c r="F66" s="28">
        <v>55</v>
      </c>
      <c r="G66" s="28">
        <v>36</v>
      </c>
      <c r="H66" s="28">
        <v>88</v>
      </c>
      <c r="I66" s="28">
        <v>85</v>
      </c>
      <c r="J66" s="40">
        <v>87</v>
      </c>
      <c r="K66" s="41">
        <v>1</v>
      </c>
      <c r="L66" s="41">
        <v>6</v>
      </c>
      <c r="N66" s="35">
        <f t="shared" si="7"/>
        <v>0.93406593406593408</v>
      </c>
      <c r="O66" s="35">
        <f t="shared" si="8"/>
        <v>1.1363636363636364E-2</v>
      </c>
      <c r="P66" s="35">
        <v>0</v>
      </c>
      <c r="Q66" s="35">
        <v>0.10909090909090909</v>
      </c>
      <c r="S66" s="9"/>
      <c r="T66" s="12"/>
      <c r="U66" s="12"/>
    </row>
    <row r="67" spans="1:22">
      <c r="A67" s="39" t="s">
        <v>20</v>
      </c>
      <c r="B67" s="28">
        <v>137876359</v>
      </c>
      <c r="C67" s="41" t="s">
        <v>27</v>
      </c>
      <c r="D67" s="40" t="s">
        <v>29</v>
      </c>
      <c r="E67" s="28">
        <f t="shared" si="6"/>
        <v>195</v>
      </c>
      <c r="F67" s="28">
        <v>62</v>
      </c>
      <c r="G67" s="28">
        <v>39</v>
      </c>
      <c r="H67" s="28">
        <v>94</v>
      </c>
      <c r="I67" s="28">
        <v>92</v>
      </c>
      <c r="J67" s="40">
        <v>93</v>
      </c>
      <c r="K67" s="41">
        <v>1</v>
      </c>
      <c r="L67" s="41">
        <v>9</v>
      </c>
      <c r="N67" s="35">
        <f t="shared" si="7"/>
        <v>0.91089108910891092</v>
      </c>
      <c r="O67" s="35">
        <f t="shared" si="8"/>
        <v>1.0638297872340425E-2</v>
      </c>
      <c r="P67" s="35">
        <v>0</v>
      </c>
      <c r="Q67" s="34">
        <v>0.14516129032258066</v>
      </c>
      <c r="S67" s="9"/>
      <c r="T67" s="12"/>
      <c r="U67" s="12"/>
    </row>
    <row r="68" spans="1:22">
      <c r="A68" s="39" t="s">
        <v>20</v>
      </c>
      <c r="B68" s="28">
        <v>137876718</v>
      </c>
      <c r="C68" s="41" t="s">
        <v>27</v>
      </c>
      <c r="D68" s="40" t="s">
        <v>29</v>
      </c>
      <c r="E68" s="28">
        <f t="shared" si="6"/>
        <v>212</v>
      </c>
      <c r="F68" s="28">
        <v>74</v>
      </c>
      <c r="G68" s="28">
        <v>40</v>
      </c>
      <c r="H68" s="28">
        <v>98</v>
      </c>
      <c r="I68" s="28">
        <v>102</v>
      </c>
      <c r="J68" s="40">
        <v>97</v>
      </c>
      <c r="K68" s="41">
        <v>1</v>
      </c>
      <c r="L68" s="41">
        <v>12</v>
      </c>
      <c r="N68" s="35">
        <f t="shared" si="7"/>
        <v>0.89473684210526316</v>
      </c>
      <c r="O68" s="35">
        <f t="shared" si="8"/>
        <v>1.020408163265306E-2</v>
      </c>
      <c r="P68" s="35">
        <v>0</v>
      </c>
      <c r="Q68" s="34">
        <v>0.16216216216216217</v>
      </c>
      <c r="S68" s="9"/>
      <c r="T68" s="12"/>
      <c r="U68" s="12"/>
    </row>
    <row r="69" spans="1:22">
      <c r="A69" s="39" t="s">
        <v>20</v>
      </c>
      <c r="B69" s="28">
        <v>137876803</v>
      </c>
      <c r="C69" s="41" t="s">
        <v>27</v>
      </c>
      <c r="D69" s="40" t="s">
        <v>29</v>
      </c>
      <c r="E69" s="28">
        <f t="shared" si="6"/>
        <v>229</v>
      </c>
      <c r="F69" s="28">
        <v>82</v>
      </c>
      <c r="G69" s="28">
        <v>46</v>
      </c>
      <c r="H69" s="28">
        <v>101</v>
      </c>
      <c r="I69" s="28">
        <v>123</v>
      </c>
      <c r="J69" s="40">
        <v>101</v>
      </c>
      <c r="K69" s="28">
        <v>0</v>
      </c>
      <c r="L69" s="41">
        <v>5</v>
      </c>
      <c r="N69" s="35">
        <f t="shared" si="7"/>
        <v>0.9609375</v>
      </c>
      <c r="O69" s="35">
        <f t="shared" si="8"/>
        <v>0</v>
      </c>
      <c r="P69" s="35">
        <v>0</v>
      </c>
      <c r="Q69" s="34">
        <v>6.097560975609756E-2</v>
      </c>
      <c r="S69" s="9"/>
      <c r="T69" s="12"/>
      <c r="U69" s="12"/>
    </row>
    <row r="70" spans="1:22">
      <c r="A70" s="39" t="s">
        <v>20</v>
      </c>
      <c r="B70" s="28">
        <v>137876817</v>
      </c>
      <c r="C70" s="41" t="s">
        <v>27</v>
      </c>
      <c r="D70" s="40" t="s">
        <v>29</v>
      </c>
      <c r="E70" s="28">
        <f t="shared" si="6"/>
        <v>203</v>
      </c>
      <c r="F70" s="28">
        <v>66</v>
      </c>
      <c r="G70" s="28">
        <v>45</v>
      </c>
      <c r="H70" s="28">
        <v>92</v>
      </c>
      <c r="I70" s="28">
        <v>105</v>
      </c>
      <c r="J70" s="40">
        <v>89</v>
      </c>
      <c r="K70" s="41">
        <v>3</v>
      </c>
      <c r="L70" s="41">
        <v>6</v>
      </c>
      <c r="N70" s="35">
        <f t="shared" si="7"/>
        <v>0.94594594594594594</v>
      </c>
      <c r="O70" s="35">
        <f t="shared" si="8"/>
        <v>3.2608695652173912E-2</v>
      </c>
      <c r="P70" s="35">
        <v>0</v>
      </c>
      <c r="Q70" s="34">
        <v>9.0909090909090912E-2</v>
      </c>
      <c r="S70" s="9"/>
      <c r="T70" s="12"/>
      <c r="U70" s="12"/>
      <c r="V70" s="12"/>
    </row>
    <row r="71" spans="1:22">
      <c r="A71" s="39" t="s">
        <v>20</v>
      </c>
      <c r="B71" s="28">
        <v>137876827</v>
      </c>
      <c r="C71" s="41" t="s">
        <v>27</v>
      </c>
      <c r="D71" s="40" t="s">
        <v>29</v>
      </c>
      <c r="E71" s="28">
        <f t="shared" si="6"/>
        <v>165</v>
      </c>
      <c r="F71" s="28">
        <v>57</v>
      </c>
      <c r="G71" s="28">
        <v>36</v>
      </c>
      <c r="H71" s="28">
        <v>72</v>
      </c>
      <c r="I71" s="28">
        <v>86</v>
      </c>
      <c r="J71" s="40">
        <v>69</v>
      </c>
      <c r="K71" s="41">
        <v>3</v>
      </c>
      <c r="L71" s="41">
        <v>7</v>
      </c>
      <c r="N71" s="35">
        <f t="shared" si="7"/>
        <v>0.92473118279569888</v>
      </c>
      <c r="O71" s="35">
        <f t="shared" si="8"/>
        <v>4.1666666666666664E-2</v>
      </c>
      <c r="P71" s="35">
        <v>0</v>
      </c>
      <c r="Q71" s="35">
        <v>0.12280701754385964</v>
      </c>
      <c r="S71" s="9"/>
      <c r="T71" s="12"/>
      <c r="U71" s="12"/>
      <c r="V71" s="12"/>
    </row>
    <row r="72" spans="1:22">
      <c r="A72" s="39" t="s">
        <v>20</v>
      </c>
      <c r="B72" s="28">
        <v>137876984</v>
      </c>
      <c r="C72" s="41" t="s">
        <v>27</v>
      </c>
      <c r="D72" s="40" t="s">
        <v>29</v>
      </c>
      <c r="E72" s="28">
        <f t="shared" si="6"/>
        <v>220</v>
      </c>
      <c r="F72" s="28">
        <v>71</v>
      </c>
      <c r="G72" s="28">
        <v>42</v>
      </c>
      <c r="H72" s="28">
        <v>107</v>
      </c>
      <c r="I72" s="28">
        <v>107</v>
      </c>
      <c r="J72" s="40">
        <v>103</v>
      </c>
      <c r="K72" s="41">
        <v>4</v>
      </c>
      <c r="L72" s="41">
        <v>6</v>
      </c>
      <c r="N72" s="35">
        <f t="shared" si="7"/>
        <v>0.94690265486725667</v>
      </c>
      <c r="O72" s="35">
        <f t="shared" si="8"/>
        <v>3.7383177570093455E-2</v>
      </c>
      <c r="P72" s="35">
        <v>0</v>
      </c>
      <c r="Q72" s="35">
        <v>8.4507042253521125E-2</v>
      </c>
      <c r="S72" s="9"/>
      <c r="T72" s="12"/>
      <c r="U72" s="12"/>
      <c r="V72" s="12"/>
    </row>
    <row r="73" spans="1:22">
      <c r="A73" s="39" t="s">
        <v>20</v>
      </c>
      <c r="B73" s="28">
        <v>137877163</v>
      </c>
      <c r="C73" s="41" t="s">
        <v>27</v>
      </c>
      <c r="D73" s="40" t="s">
        <v>29</v>
      </c>
      <c r="E73" s="28">
        <f>SUM(F73:H73)</f>
        <v>163</v>
      </c>
      <c r="F73" s="28">
        <v>55</v>
      </c>
      <c r="G73" s="28">
        <v>34</v>
      </c>
      <c r="H73" s="28">
        <v>74</v>
      </c>
      <c r="I73" s="28">
        <v>81</v>
      </c>
      <c r="J73" s="40">
        <v>74</v>
      </c>
      <c r="K73" s="28">
        <v>0</v>
      </c>
      <c r="L73" s="41">
        <v>8</v>
      </c>
      <c r="N73" s="35">
        <f t="shared" si="7"/>
        <v>0.9101123595505618</v>
      </c>
      <c r="O73" s="35">
        <f t="shared" si="8"/>
        <v>0</v>
      </c>
      <c r="P73" s="35">
        <v>0</v>
      </c>
      <c r="Q73" s="35">
        <v>0.14545454545454545</v>
      </c>
      <c r="S73" s="9"/>
      <c r="T73" s="12"/>
      <c r="U73" s="12"/>
      <c r="V73" s="12"/>
    </row>
    <row r="74" spans="1:22">
      <c r="A74" s="39" t="s">
        <v>20</v>
      </c>
      <c r="B74" s="28">
        <v>137877026</v>
      </c>
      <c r="C74" s="41" t="s">
        <v>27</v>
      </c>
      <c r="D74" s="40" t="s">
        <v>29</v>
      </c>
      <c r="E74" s="28">
        <f t="shared" si="6"/>
        <v>209</v>
      </c>
      <c r="F74" s="28">
        <v>70</v>
      </c>
      <c r="G74" s="28">
        <v>38</v>
      </c>
      <c r="H74" s="28">
        <v>101</v>
      </c>
      <c r="I74" s="28">
        <v>100</v>
      </c>
      <c r="J74" s="40">
        <v>100</v>
      </c>
      <c r="K74" s="41">
        <v>1</v>
      </c>
      <c r="L74" s="41">
        <v>8</v>
      </c>
      <c r="N74" s="35">
        <f t="shared" si="7"/>
        <v>0.92592592592592593</v>
      </c>
      <c r="O74" s="35">
        <f t="shared" si="8"/>
        <v>9.9009900990099011E-3</v>
      </c>
      <c r="P74" s="35">
        <v>0</v>
      </c>
      <c r="Q74" s="35">
        <v>0.11428571428571428</v>
      </c>
      <c r="S74" s="9"/>
      <c r="T74" s="12"/>
      <c r="U74" s="12"/>
      <c r="V74" s="12"/>
    </row>
    <row r="75" spans="1:22">
      <c r="A75" s="39" t="s">
        <v>20</v>
      </c>
      <c r="B75" s="28">
        <v>137876897</v>
      </c>
      <c r="C75" s="41" t="s">
        <v>28</v>
      </c>
      <c r="D75" s="40" t="s">
        <v>29</v>
      </c>
      <c r="E75" s="28">
        <f>SUM(F75:H75)</f>
        <v>199</v>
      </c>
      <c r="F75" s="28">
        <v>70</v>
      </c>
      <c r="G75" s="28">
        <v>36</v>
      </c>
      <c r="H75" s="28">
        <v>93</v>
      </c>
      <c r="I75" s="28">
        <v>104</v>
      </c>
      <c r="J75" s="40">
        <v>91</v>
      </c>
      <c r="K75" s="41">
        <v>2</v>
      </c>
      <c r="L75" s="41">
        <v>2</v>
      </c>
      <c r="N75" s="35">
        <f t="shared" si="7"/>
        <v>0.98113207547169812</v>
      </c>
      <c r="O75" s="35">
        <f t="shared" si="8"/>
        <v>2.1505376344086023E-2</v>
      </c>
      <c r="P75" s="35">
        <v>0</v>
      </c>
      <c r="Q75" s="35">
        <v>2.8571428571428571E-2</v>
      </c>
      <c r="S75" s="9"/>
      <c r="T75" s="12"/>
      <c r="U75" s="12"/>
      <c r="V75" s="12"/>
    </row>
    <row r="76" spans="1:22">
      <c r="A76" s="39" t="s">
        <v>20</v>
      </c>
      <c r="B76" s="28">
        <v>137876792</v>
      </c>
      <c r="C76" s="41" t="s">
        <v>28</v>
      </c>
      <c r="D76" s="40" t="s">
        <v>29</v>
      </c>
      <c r="E76" s="28">
        <f>SUM(F76:H76)</f>
        <v>209</v>
      </c>
      <c r="F76" s="28">
        <v>71</v>
      </c>
      <c r="G76" s="28">
        <v>42</v>
      </c>
      <c r="H76" s="28">
        <v>96</v>
      </c>
      <c r="I76" s="28">
        <v>110</v>
      </c>
      <c r="J76" s="40">
        <v>93</v>
      </c>
      <c r="K76" s="41">
        <v>3</v>
      </c>
      <c r="L76" s="41">
        <v>3</v>
      </c>
      <c r="N76" s="35">
        <f t="shared" si="7"/>
        <v>0.97345132743362828</v>
      </c>
      <c r="O76" s="35">
        <f t="shared" si="8"/>
        <v>3.125E-2</v>
      </c>
      <c r="P76" s="35">
        <v>0</v>
      </c>
      <c r="Q76" s="34">
        <v>4.2253521126760563E-2</v>
      </c>
      <c r="S76" s="9"/>
      <c r="T76" s="12"/>
      <c r="U76" s="12"/>
    </row>
    <row r="77" spans="1:22">
      <c r="D77" s="9"/>
      <c r="E77" s="9"/>
      <c r="F77" s="9"/>
      <c r="J77" s="8"/>
      <c r="K77" s="8"/>
      <c r="L77" s="8"/>
      <c r="N77" s="7"/>
      <c r="O77" s="7"/>
      <c r="P77" s="7"/>
      <c r="Q77" s="11"/>
      <c r="S77" s="11"/>
      <c r="T77" s="12"/>
      <c r="U77" s="12"/>
      <c r="V77" s="12"/>
    </row>
    <row r="78" spans="1:22">
      <c r="D78" s="2"/>
      <c r="E78" s="9"/>
      <c r="F78" s="9"/>
      <c r="H78" s="21"/>
      <c r="I78" s="42" t="s">
        <v>6</v>
      </c>
      <c r="J78" s="43"/>
      <c r="K78" s="43"/>
      <c r="L78" s="44"/>
      <c r="N78" s="35">
        <f>AVERAGE(N58:N76)</f>
        <v>0.94755435537177524</v>
      </c>
      <c r="O78" s="35">
        <f t="shared" ref="O78:Q78" si="9">AVERAGE(O58:O76)</f>
        <v>1.5192359168425007E-2</v>
      </c>
      <c r="P78" s="35">
        <f t="shared" si="9"/>
        <v>0</v>
      </c>
      <c r="Q78" s="35">
        <f t="shared" si="9"/>
        <v>8.4478200068455522E-2</v>
      </c>
      <c r="S78" s="11"/>
      <c r="T78" s="12"/>
      <c r="U78" s="12"/>
      <c r="V78" s="12"/>
    </row>
    <row r="79" spans="1:22">
      <c r="D79" s="2"/>
      <c r="E79" s="9"/>
      <c r="F79" s="9"/>
      <c r="H79" s="21"/>
      <c r="I79" s="45" t="s">
        <v>36</v>
      </c>
      <c r="J79" s="19"/>
      <c r="K79" s="19"/>
      <c r="L79" s="46"/>
      <c r="N79" s="35">
        <f>AVERAGE(N58:N62)</f>
        <v>0.99768786127167641</v>
      </c>
      <c r="O79" s="35">
        <f t="shared" ref="O79:Q79" si="10">AVERAGE(O58:O62)</f>
        <v>5.2036199095022622E-3</v>
      </c>
      <c r="P79" s="35">
        <f t="shared" si="10"/>
        <v>0</v>
      </c>
      <c r="Q79" s="35">
        <f t="shared" si="10"/>
        <v>3.80952380952381E-3</v>
      </c>
      <c r="S79" s="11"/>
      <c r="T79" s="12"/>
      <c r="U79" s="12"/>
      <c r="V79" s="12"/>
    </row>
    <row r="80" spans="1:22">
      <c r="D80" s="2"/>
      <c r="E80" s="9"/>
      <c r="F80" s="9"/>
      <c r="H80" s="21"/>
      <c r="I80" s="45" t="s">
        <v>23</v>
      </c>
      <c r="J80" s="19"/>
      <c r="K80" s="19"/>
      <c r="L80" s="46"/>
      <c r="N80" s="35">
        <f>AVERAGE(N63:N74)</f>
        <v>0.92170917023333487</v>
      </c>
      <c r="O80" s="35">
        <f t="shared" ref="O80:Q80" si="11">AVERAGE(O63:O74)</f>
        <v>1.7490112359039821E-2</v>
      </c>
      <c r="P80" s="35">
        <f t="shared" si="11"/>
        <v>0</v>
      </c>
      <c r="Q80" s="35">
        <f t="shared" si="11"/>
        <v>0.1262677693795706</v>
      </c>
      <c r="R80" s="19"/>
      <c r="S80" s="11"/>
      <c r="T80" s="12"/>
      <c r="U80" s="12"/>
      <c r="V80" s="12"/>
    </row>
    <row r="81" spans="1:17">
      <c r="D81" s="2"/>
      <c r="E81" s="9"/>
      <c r="F81" s="9"/>
      <c r="H81" s="21"/>
      <c r="I81" s="47" t="s">
        <v>24</v>
      </c>
      <c r="J81" s="50"/>
      <c r="K81" s="50"/>
      <c r="L81" s="51"/>
      <c r="N81" s="35">
        <f>AVERAGE(N75:N76)</f>
        <v>0.9772917014526632</v>
      </c>
      <c r="O81" s="35">
        <f t="shared" ref="O81:Q81" si="12">AVERAGE(O75:O76)</f>
        <v>2.6377688172043012E-2</v>
      </c>
      <c r="P81" s="35">
        <f t="shared" si="12"/>
        <v>0</v>
      </c>
      <c r="Q81" s="35">
        <f t="shared" si="12"/>
        <v>3.5412474849094565E-2</v>
      </c>
    </row>
    <row r="82" spans="1:17">
      <c r="A82" s="3" t="s">
        <v>32</v>
      </c>
      <c r="B82" s="3"/>
      <c r="E82" s="9"/>
      <c r="F82" s="9"/>
    </row>
    <row r="83" spans="1:17">
      <c r="A83" s="22" t="s">
        <v>38</v>
      </c>
      <c r="B83" s="2"/>
      <c r="E83" s="9"/>
      <c r="F83" s="9"/>
    </row>
    <row r="84" spans="1:17">
      <c r="A84" s="22" t="s">
        <v>39</v>
      </c>
      <c r="B84" s="3"/>
      <c r="E84" s="9"/>
      <c r="F84" s="9"/>
    </row>
    <row r="85" spans="1:17">
      <c r="A85" s="22" t="s">
        <v>43</v>
      </c>
      <c r="E85" s="9"/>
      <c r="F85" s="9"/>
    </row>
    <row r="86" spans="1:17">
      <c r="A86" s="22" t="s">
        <v>42</v>
      </c>
      <c r="B86" s="9"/>
      <c r="E86" s="9"/>
      <c r="F86" s="9"/>
    </row>
    <row r="87" spans="1:17">
      <c r="A87"/>
      <c r="E87" s="9"/>
      <c r="F87" s="9"/>
    </row>
    <row r="88" spans="1:17">
      <c r="A88" s="3" t="s">
        <v>0</v>
      </c>
      <c r="B88" s="9"/>
      <c r="E88" s="9"/>
      <c r="F88" s="9"/>
    </row>
    <row r="89" spans="1:17">
      <c r="A89" s="3" t="s">
        <v>33</v>
      </c>
      <c r="B89" s="9"/>
      <c r="E89" s="9"/>
      <c r="F89" s="9"/>
    </row>
    <row r="90" spans="1:17">
      <c r="A90" s="3" t="s">
        <v>34</v>
      </c>
      <c r="B90" s="9"/>
      <c r="E90" s="9"/>
      <c r="F90" s="9"/>
    </row>
    <row r="91" spans="1:17">
      <c r="A91" s="3"/>
      <c r="B91" s="9"/>
      <c r="E91" s="9"/>
      <c r="F91" s="9"/>
    </row>
    <row r="92" spans="1:17">
      <c r="E92" s="9"/>
      <c r="F92" s="9"/>
    </row>
    <row r="93" spans="1:17">
      <c r="E93" s="9"/>
      <c r="F93" s="9"/>
    </row>
    <row r="94" spans="1:17">
      <c r="E94" s="9"/>
      <c r="F94" s="9"/>
    </row>
    <row r="95" spans="1:17">
      <c r="E95" s="9"/>
      <c r="F95" s="9"/>
    </row>
    <row r="96" spans="1:17">
      <c r="E96" s="9"/>
      <c r="F96" s="9"/>
    </row>
    <row r="97" spans="5:6">
      <c r="E97" s="9"/>
      <c r="F97" s="9"/>
    </row>
    <row r="98" spans="5:6">
      <c r="E98" s="9"/>
      <c r="F98" s="9"/>
    </row>
    <row r="99" spans="5:6">
      <c r="E99" s="9"/>
      <c r="F99" s="9"/>
    </row>
    <row r="100" spans="5:6">
      <c r="E100" s="9"/>
      <c r="F100" s="9"/>
    </row>
    <row r="101" spans="5:6">
      <c r="E101" s="9"/>
      <c r="F101" s="9"/>
    </row>
    <row r="102" spans="5:6">
      <c r="E102" s="9"/>
      <c r="F102" s="9"/>
    </row>
    <row r="103" spans="5:6">
      <c r="E103" s="9"/>
      <c r="F103" s="9"/>
    </row>
    <row r="104" spans="5:6">
      <c r="E104" s="9"/>
      <c r="F104" s="9"/>
    </row>
    <row r="105" spans="5:6">
      <c r="E105" s="9"/>
      <c r="F105" s="9"/>
    </row>
    <row r="106" spans="5:6">
      <c r="E106" s="9"/>
      <c r="F106" s="9"/>
    </row>
    <row r="107" spans="5:6">
      <c r="E107" s="9"/>
      <c r="F107" s="9"/>
    </row>
    <row r="108" spans="5:6">
      <c r="E108" s="9"/>
      <c r="F108" s="9"/>
    </row>
    <row r="109" spans="5:6">
      <c r="E109" s="9"/>
      <c r="F109" s="9"/>
    </row>
    <row r="110" spans="5:6">
      <c r="E110" s="9"/>
      <c r="F110" s="9"/>
    </row>
    <row r="111" spans="5:6">
      <c r="E111" s="9"/>
      <c r="F111" s="9"/>
    </row>
    <row r="112" spans="5:6">
      <c r="E112" s="9"/>
      <c r="F112" s="9"/>
    </row>
    <row r="113" spans="5:6">
      <c r="E113" s="9"/>
      <c r="F113" s="9"/>
    </row>
  </sheetData>
  <sortState ref="T6:X61">
    <sortCondition ref="U7:U61"/>
  </sortState>
  <phoneticPr fontId="4" type="noConversion"/>
  <pageMargins left="0.75" right="0.75" top="1" bottom="1" header="0.5" footer="0.5"/>
  <ignoredErrors>
    <ignoredError sqref="E21:E22" formulaRange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Washington University in St. Louis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Drew Hughes</dc:creator>
  <cp:lastModifiedBy>Potts, Nathaniel</cp:lastModifiedBy>
  <dcterms:created xsi:type="dcterms:W3CDTF">2013-08-03T22:17:16Z</dcterms:created>
  <dcterms:modified xsi:type="dcterms:W3CDTF">2014-10-14T22:04:11Z</dcterms:modified>
</cp:coreProperties>
</file>