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ique.heitmeier\Dropbox\PfHT screening paper\"/>
    </mc:Choice>
  </mc:AlternateContent>
  <bookViews>
    <workbookView xWindow="0" yWindow="0" windowWidth="19200" windowHeight="11460" activeTab="8"/>
  </bookViews>
  <sheets>
    <sheet name="Fig 1" sheetId="6" r:id="rId1"/>
    <sheet name="Fig 2" sheetId="7" r:id="rId2"/>
    <sheet name="Fig 3" sheetId="8" r:id="rId3"/>
    <sheet name="Fig 4" sheetId="9" r:id="rId4"/>
    <sheet name="Fig 5" sheetId="10" r:id="rId5"/>
    <sheet name="Fig 6" sheetId="11" r:id="rId6"/>
    <sheet name="Fig 7C" sheetId="3" r:id="rId7"/>
    <sheet name="Fig 8" sheetId="4" r:id="rId8"/>
    <sheet name="Fig 9" sheetId="12" r:id="rId9"/>
    <sheet name="S1 Fig Data" sheetId="2" r:id="rId10"/>
    <sheet name="S2 Fig Data" sheetId="1" r:id="rId11"/>
    <sheet name="S3 Fig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1" l="1"/>
  <c r="B14" i="11"/>
  <c r="C13" i="11"/>
  <c r="D13" i="11"/>
  <c r="E13" i="11"/>
  <c r="B13" i="11"/>
  <c r="K8" i="2" l="1"/>
  <c r="J8" i="2"/>
  <c r="K38" i="2"/>
  <c r="J38" i="2"/>
  <c r="K35" i="2"/>
  <c r="J35" i="2"/>
  <c r="K32" i="2"/>
  <c r="J32" i="2"/>
  <c r="K29" i="2"/>
  <c r="J29" i="2"/>
  <c r="K26" i="2"/>
  <c r="J26" i="2"/>
  <c r="K23" i="2"/>
  <c r="J23" i="2"/>
  <c r="K20" i="2"/>
  <c r="J20" i="2"/>
  <c r="K17" i="2"/>
  <c r="J17" i="2"/>
  <c r="K14" i="2"/>
  <c r="J14" i="2"/>
  <c r="K11" i="2"/>
  <c r="J11" i="2"/>
  <c r="K5" i="2"/>
  <c r="J5" i="2"/>
  <c r="I3" i="1" l="1"/>
  <c r="F8" i="2" l="1"/>
  <c r="F38" i="2"/>
  <c r="E38" i="2"/>
  <c r="F35" i="2"/>
  <c r="E35" i="2"/>
  <c r="F32" i="2"/>
  <c r="E32" i="2"/>
  <c r="F29" i="2"/>
  <c r="E29" i="2"/>
  <c r="F26" i="2"/>
  <c r="E26" i="2"/>
  <c r="F23" i="2"/>
  <c r="E23" i="2"/>
  <c r="F20" i="2"/>
  <c r="E20" i="2"/>
  <c r="F17" i="2"/>
  <c r="E17" i="2"/>
  <c r="F14" i="2"/>
  <c r="E14" i="2"/>
  <c r="F11" i="2"/>
  <c r="E11" i="2"/>
  <c r="E8" i="2"/>
  <c r="F5" i="2"/>
  <c r="E5" i="2"/>
  <c r="J11" i="1" l="1"/>
  <c r="J9" i="1"/>
  <c r="J8" i="1"/>
  <c r="J7" i="1"/>
  <c r="J6" i="1"/>
  <c r="J5" i="1"/>
  <c r="J4" i="1"/>
  <c r="I4" i="1"/>
  <c r="I5" i="1"/>
  <c r="I6" i="1"/>
  <c r="I7" i="1"/>
  <c r="I8" i="1"/>
  <c r="I9" i="1"/>
  <c r="I10" i="1"/>
  <c r="J10" i="1"/>
  <c r="I11" i="1"/>
  <c r="J3" i="1"/>
</calcChain>
</file>

<file path=xl/sharedStrings.xml><?xml version="1.0" encoding="utf-8"?>
<sst xmlns="http://schemas.openxmlformats.org/spreadsheetml/2006/main" count="674" uniqueCount="146">
  <si>
    <t>PfHT</t>
  </si>
  <si>
    <t>FTPfHT</t>
  </si>
  <si>
    <t>GLUT1</t>
  </si>
  <si>
    <t>E8GLUT2</t>
  </si>
  <si>
    <t>E8GLUT3</t>
  </si>
  <si>
    <t>E8GLUT4</t>
  </si>
  <si>
    <t>E8GLUT5</t>
  </si>
  <si>
    <t>E8GLUT8 RRXXXLL</t>
  </si>
  <si>
    <t>Average</t>
  </si>
  <si>
    <t>SEM</t>
  </si>
  <si>
    <t>Control Cell</t>
  </si>
  <si>
    <t>Copies</t>
  </si>
  <si>
    <t>per ng</t>
  </si>
  <si>
    <t>AVE</t>
  </si>
  <si>
    <t>Ct</t>
  </si>
  <si>
    <t>GLUT2</t>
  </si>
  <si>
    <t>GLUT3</t>
  </si>
  <si>
    <t>GLUT4</t>
  </si>
  <si>
    <t>GLUT5</t>
  </si>
  <si>
    <t>GLUT6</t>
  </si>
  <si>
    <t>GLUT7</t>
  </si>
  <si>
    <t>GLUT8</t>
  </si>
  <si>
    <t>GLUT9</t>
  </si>
  <si>
    <t>GLUT10</t>
  </si>
  <si>
    <t>GLUT11</t>
  </si>
  <si>
    <t>GLUT12</t>
  </si>
  <si>
    <t>Copies per ng were determined from standard curves for each of the GLUTs</t>
  </si>
  <si>
    <t>No Ct</t>
  </si>
  <si>
    <t>GLUT5 cell line</t>
  </si>
  <si>
    <t>RT-PCR</t>
  </si>
  <si>
    <t>GLUT8 cell line</t>
  </si>
  <si>
    <t>Ave</t>
  </si>
  <si>
    <t>pmol/μg</t>
  </si>
  <si>
    <t>sec</t>
  </si>
  <si>
    <t>D-Glc</t>
  </si>
  <si>
    <t>L-Glc</t>
  </si>
  <si>
    <t>Time</t>
  </si>
  <si>
    <t>Fig. 7C</t>
  </si>
  <si>
    <r>
      <t>Data for Fig 7.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PfHT mediated uptake of [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H]-D-glucose and [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H]-L-glucose into liposomes.</t>
    </r>
  </si>
  <si>
    <t>IC50</t>
  </si>
  <si>
    <t xml:space="preserve">Ave </t>
  </si>
  <si>
    <t>Expt 3</t>
  </si>
  <si>
    <t>Expt 2</t>
  </si>
  <si>
    <t>Expt 1</t>
  </si>
  <si>
    <r>
      <t>(</t>
    </r>
    <r>
      <rPr>
        <sz val="11"/>
        <color theme="1"/>
        <rFont val="Calibri"/>
        <family val="2"/>
      </rPr>
      <t>µM)</t>
    </r>
  </si>
  <si>
    <r>
      <t>(pmol/</t>
    </r>
    <r>
      <rPr>
        <sz val="11"/>
        <color theme="1"/>
        <rFont val="Calibri"/>
        <family val="2"/>
      </rPr>
      <t>µg PfHT)</t>
    </r>
  </si>
  <si>
    <t>Conc WU-1</t>
  </si>
  <si>
    <t xml:space="preserve">D-Glc - L-Glc Uptake </t>
  </si>
  <si>
    <t>B.  Data for PfHT Liposomes IC50 curves</t>
  </si>
  <si>
    <r>
      <t>10</t>
    </r>
    <r>
      <rPr>
        <sz val="11"/>
        <color theme="1"/>
        <rFont val="Calibri"/>
        <family val="2"/>
      </rPr>
      <t>µM WU-1</t>
    </r>
  </si>
  <si>
    <t xml:space="preserve">100% Control </t>
  </si>
  <si>
    <t>Strep/Protein</t>
  </si>
  <si>
    <t>Protein</t>
  </si>
  <si>
    <t>Strep</t>
  </si>
  <si>
    <t xml:space="preserve">Control </t>
  </si>
  <si>
    <t xml:space="preserve">Normalized </t>
  </si>
  <si>
    <t xml:space="preserve">Normalized to </t>
  </si>
  <si>
    <t xml:space="preserve">Ave Control </t>
  </si>
  <si>
    <t xml:space="preserve">A.  ATB-BMPA data </t>
  </si>
  <si>
    <r>
      <t>Data for Fig 8. WU-1 directly inhibits both the binding of the glucose analogue (ATB-BMPA) to PfHT and PfHT transport activity.</t>
    </r>
    <r>
      <rPr>
        <b/>
        <sz val="16"/>
        <color theme="1"/>
        <rFont val="Arial"/>
        <family val="2"/>
      </rPr>
      <t xml:space="preserve"> </t>
    </r>
  </si>
  <si>
    <r>
      <t>Data for S3 Fig. WU-1 is less potent in inhibiting FTPfHT transporter activity in reconstituted liposomes.</t>
    </r>
    <r>
      <rPr>
        <sz val="11"/>
        <color theme="1"/>
        <rFont val="Arial"/>
        <family val="2"/>
      </rPr>
      <t xml:space="preserve"> </t>
    </r>
  </si>
  <si>
    <t>Fig 1 Prism Data</t>
  </si>
  <si>
    <r>
      <t>Concentration 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M)</t>
    </r>
  </si>
  <si>
    <t>WU-1</t>
  </si>
  <si>
    <t>WU-3</t>
  </si>
  <si>
    <t>WU-2</t>
  </si>
  <si>
    <t>WU-5</t>
  </si>
  <si>
    <t>5 μM  WU-1</t>
  </si>
  <si>
    <t>5 μM  WU-2</t>
  </si>
  <si>
    <t>10 μM  WU-3</t>
  </si>
  <si>
    <t>2.5 μM  WU-5</t>
  </si>
  <si>
    <t xml:space="preserve"> CB</t>
  </si>
  <si>
    <t>PfHT1</t>
  </si>
  <si>
    <t>Figure 2</t>
  </si>
  <si>
    <t>ambiguous</t>
  </si>
  <si>
    <t>Fig 4A</t>
  </si>
  <si>
    <t>Fig 4B</t>
  </si>
  <si>
    <t>Parasite Kill curves</t>
  </si>
  <si>
    <t>Freed parasite IC50</t>
  </si>
  <si>
    <t>Fig 5A</t>
  </si>
  <si>
    <t>2-DG Uptake</t>
  </si>
  <si>
    <t>D-frc Uptake</t>
  </si>
  <si>
    <t xml:space="preserve">L-Glc </t>
  </si>
  <si>
    <t xml:space="preserve">D-Glc </t>
  </si>
  <si>
    <t xml:space="preserve">  Data for PfHT Liposomes IC50 curves</t>
  </si>
  <si>
    <t>IC50  (µM)</t>
  </si>
  <si>
    <t>&gt;100</t>
  </si>
  <si>
    <t>AVE IC50 (µM)</t>
  </si>
  <si>
    <t>&gt;50</t>
  </si>
  <si>
    <t>% Inhibition of Vehicle Data 2-DG Uptake</t>
  </si>
  <si>
    <t>2-DG uptake</t>
  </si>
  <si>
    <t>Fig 3 2-DG Uptake data</t>
  </si>
  <si>
    <t>FSM</t>
  </si>
  <si>
    <t>250 uM D-frc</t>
  </si>
  <si>
    <t>500 uM D-frc</t>
  </si>
  <si>
    <t>1000 uM D-frc</t>
  </si>
  <si>
    <t>2000 uM D-frc</t>
  </si>
  <si>
    <t>Fig 6 Ki WU-1 2-DG</t>
  </si>
  <si>
    <t>X-intercept when Y=0.0</t>
  </si>
  <si>
    <t>Ki (µM)</t>
  </si>
  <si>
    <t>Table Analyzed</t>
  </si>
  <si>
    <t>Data 1</t>
  </si>
  <si>
    <t>FtPfHT</t>
  </si>
  <si>
    <t>Column A</t>
  </si>
  <si>
    <t>vs</t>
  </si>
  <si>
    <t>Column B</t>
  </si>
  <si>
    <t>Paired t test</t>
  </si>
  <si>
    <t>P value</t>
  </si>
  <si>
    <t>P value summary</t>
  </si>
  <si>
    <t>**</t>
  </si>
  <si>
    <t>Are means signif. different? (P &lt; 0.05)</t>
  </si>
  <si>
    <t>Yes</t>
  </si>
  <si>
    <t>One- or two-tailed P value?</t>
  </si>
  <si>
    <t>Two-tailed</t>
  </si>
  <si>
    <t>t, df</t>
  </si>
  <si>
    <t>t=12.39 df=2</t>
  </si>
  <si>
    <t>Number of pairs</t>
  </si>
  <si>
    <t>How big is the difference?</t>
  </si>
  <si>
    <t>Mean of differences</t>
  </si>
  <si>
    <t>95% confidence interval</t>
  </si>
  <si>
    <t>-18.42 to -8.926</t>
  </si>
  <si>
    <t>R square</t>
  </si>
  <si>
    <t>How effective was the pairing?</t>
  </si>
  <si>
    <t>Correlation coefficient (r)</t>
  </si>
  <si>
    <t>P Value (one tailed)</t>
  </si>
  <si>
    <t>ns</t>
  </si>
  <si>
    <t>Was the pairing significantly effective?</t>
  </si>
  <si>
    <t>No</t>
  </si>
  <si>
    <t>STATS</t>
  </si>
  <si>
    <t>CB</t>
  </si>
  <si>
    <t>*</t>
  </si>
  <si>
    <t>t=9.644 df=2</t>
  </si>
  <si>
    <t>-27.48 to -10.52</t>
  </si>
  <si>
    <t>Ethylideneglucose</t>
  </si>
  <si>
    <t>IC50  (mM)</t>
  </si>
  <si>
    <t>AVE IC50 (mM)</t>
  </si>
  <si>
    <t>Concentration (mM)</t>
  </si>
  <si>
    <t>***</t>
  </si>
  <si>
    <t>t=31.83 df=2</t>
  </si>
  <si>
    <t>3.712 to 4.873</t>
  </si>
  <si>
    <t>Fig 9</t>
  </si>
  <si>
    <t>D-frc uptake</t>
  </si>
  <si>
    <t>Km (1/v)</t>
  </si>
  <si>
    <t>1/[S](mM)</t>
  </si>
  <si>
    <t>t=1.309 df=2</t>
  </si>
  <si>
    <t>-1.029 to 0.5488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</si>
</sst>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6"/>
      <color theme="1"/>
      <name val="Arial"/>
      <family val="2"/>
    </font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7" fillId="0" borderId="0" xfId="0" applyFont="1"/>
    <xf numFmtId="0" fontId="8" fillId="0" borderId="0" xfId="0" applyFont="1"/>
    <xf numFmtId="2" fontId="0" fillId="0" borderId="0" xfId="0" applyNumberFormat="1" applyBorder="1"/>
    <xf numFmtId="166" fontId="0" fillId="0" borderId="0" xfId="0" applyNumberFormat="1"/>
    <xf numFmtId="0" fontId="9" fillId="0" borderId="0" xfId="0" applyFont="1"/>
    <xf numFmtId="2" fontId="9" fillId="0" borderId="0" xfId="0" applyNumberFormat="1" applyFont="1"/>
    <xf numFmtId="166" fontId="9" fillId="0" borderId="0" xfId="0" applyNumberFormat="1" applyFont="1"/>
    <xf numFmtId="1" fontId="9" fillId="0" borderId="0" xfId="0" applyNumberFormat="1" applyFont="1"/>
    <xf numFmtId="165" fontId="9" fillId="0" borderId="0" xfId="0" applyNumberFormat="1" applyFont="1"/>
    <xf numFmtId="1" fontId="9" fillId="0" borderId="0" xfId="0" applyNumberFormat="1" applyFont="1" applyBorder="1"/>
    <xf numFmtId="2" fontId="9" fillId="0" borderId="0" xfId="0" applyNumberFormat="1" applyFont="1" applyFill="1"/>
    <xf numFmtId="2" fontId="0" fillId="0" borderId="0" xfId="0" applyNumberFormat="1" applyFill="1"/>
    <xf numFmtId="0" fontId="0" fillId="0" borderId="0" xfId="0" applyBorder="1"/>
    <xf numFmtId="0" fontId="10" fillId="0" borderId="0" xfId="0" applyFont="1" applyBorder="1" applyAlignment="1">
      <alignment horizontal="right" vertical="center"/>
    </xf>
    <xf numFmtId="0" fontId="1" fillId="0" borderId="0" xfId="0" applyFont="1" applyBorder="1"/>
    <xf numFmtId="2" fontId="0" fillId="0" borderId="0" xfId="0" applyNumberFormat="1" applyBorder="1" applyAlignment="1">
      <alignment horizontal="center" vertical="center" wrapText="1"/>
    </xf>
    <xf numFmtId="164" fontId="9" fillId="0" borderId="0" xfId="0" applyNumberFormat="1" applyFont="1"/>
    <xf numFmtId="2" fontId="9" fillId="0" borderId="0" xfId="0" applyNumberFormat="1" applyFont="1" applyBorder="1"/>
    <xf numFmtId="2" fontId="0" fillId="0" borderId="0" xfId="0" applyNumberFormat="1" applyFont="1"/>
    <xf numFmtId="164" fontId="9" fillId="0" borderId="0" xfId="0" applyNumberFormat="1" applyFont="1" applyBorder="1"/>
    <xf numFmtId="1" fontId="9" fillId="0" borderId="0" xfId="0" applyNumberFormat="1" applyFont="1" applyFill="1" applyBorder="1"/>
    <xf numFmtId="2" fontId="8" fillId="0" borderId="0" xfId="0" applyNumberFormat="1" applyFont="1"/>
    <xf numFmtId="0" fontId="8" fillId="0" borderId="0" xfId="0" applyFont="1" applyAlignment="1">
      <alignment horizontal="left"/>
    </xf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8" fillId="0" borderId="5" xfId="0" applyFont="1" applyBorder="1" applyAlignment="1">
      <alignment horizontal="left"/>
    </xf>
    <xf numFmtId="0" fontId="8" fillId="0" borderId="0" xfId="0" applyFont="1" applyBorder="1"/>
    <xf numFmtId="0" fontId="0" fillId="0" borderId="6" xfId="0" applyBorder="1"/>
    <xf numFmtId="0" fontId="8" fillId="0" borderId="7" xfId="0" applyFont="1" applyBorder="1" applyAlignment="1">
      <alignment horizontal="left"/>
    </xf>
    <xf numFmtId="0" fontId="0" fillId="0" borderId="1" xfId="0" applyBorder="1"/>
    <xf numFmtId="0" fontId="8" fillId="0" borderId="1" xfId="0" applyFont="1" applyBorder="1"/>
    <xf numFmtId="0" fontId="0" fillId="0" borderId="8" xfId="0" applyBorder="1"/>
    <xf numFmtId="0" fontId="8" fillId="0" borderId="2" xfId="0" applyFont="1" applyBorder="1" applyAlignment="1">
      <alignment horizontal="left"/>
    </xf>
    <xf numFmtId="0" fontId="8" fillId="0" borderId="3" xfId="0" applyFont="1" applyBorder="1"/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/>
    <xf numFmtId="0" fontId="0" fillId="0" borderId="5" xfId="0" applyBorder="1"/>
    <xf numFmtId="0" fontId="1" fillId="0" borderId="3" xfId="0" applyFont="1" applyBorder="1"/>
    <xf numFmtId="0" fontId="8" fillId="0" borderId="0" xfId="0" applyFont="1" applyBorder="1" applyAlignment="1">
      <alignment horizontal="left"/>
    </xf>
    <xf numFmtId="11" fontId="0" fillId="0" borderId="0" xfId="0" applyNumberFormat="1" applyBorder="1"/>
    <xf numFmtId="11" fontId="0" fillId="0" borderId="0" xfId="0" applyNumberFormat="1"/>
    <xf numFmtId="11" fontId="0" fillId="0" borderId="0" xfId="0" applyNumberFormat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workbookViewId="0">
      <selection activeCell="K19" sqref="K19"/>
    </sheetView>
  </sheetViews>
  <sheetFormatPr defaultRowHeight="15" x14ac:dyDescent="0.25"/>
  <cols>
    <col min="1" max="1" width="18.5703125" bestFit="1" customWidth="1"/>
  </cols>
  <sheetData>
    <row r="1" spans="1:3" x14ac:dyDescent="0.25">
      <c r="A1" t="s">
        <v>61</v>
      </c>
      <c r="B1" t="s">
        <v>90</v>
      </c>
    </row>
    <row r="2" spans="1:3" x14ac:dyDescent="0.25">
      <c r="B2" t="s">
        <v>63</v>
      </c>
    </row>
    <row r="3" spans="1:3" x14ac:dyDescent="0.25">
      <c r="A3" t="s">
        <v>62</v>
      </c>
      <c r="B3" t="s">
        <v>13</v>
      </c>
      <c r="C3" t="s">
        <v>9</v>
      </c>
    </row>
    <row r="4" spans="1:3" x14ac:dyDescent="0.25">
      <c r="A4" s="7">
        <v>1E-3</v>
      </c>
      <c r="B4" s="7">
        <v>100</v>
      </c>
      <c r="C4" s="7">
        <v>1.68</v>
      </c>
    </row>
    <row r="5" spans="1:3" x14ac:dyDescent="0.25">
      <c r="A5" s="7">
        <v>0.313</v>
      </c>
      <c r="B5" s="7">
        <v>90.23</v>
      </c>
      <c r="C5" s="7">
        <v>1.36</v>
      </c>
    </row>
    <row r="6" spans="1:3" x14ac:dyDescent="0.25">
      <c r="A6" s="7">
        <v>0.625</v>
      </c>
      <c r="B6" s="7">
        <v>85.26</v>
      </c>
      <c r="C6" s="7">
        <v>1.81</v>
      </c>
    </row>
    <row r="7" spans="1:3" x14ac:dyDescent="0.25">
      <c r="A7" s="7">
        <v>1.25</v>
      </c>
      <c r="B7" s="7">
        <v>80.06</v>
      </c>
      <c r="C7" s="7">
        <v>0.18</v>
      </c>
    </row>
    <row r="8" spans="1:3" x14ac:dyDescent="0.25">
      <c r="A8" s="7">
        <v>2.5</v>
      </c>
      <c r="B8" s="7">
        <v>68.25</v>
      </c>
      <c r="C8" s="7">
        <v>1.46</v>
      </c>
    </row>
    <row r="9" spans="1:3" x14ac:dyDescent="0.25">
      <c r="A9" s="7">
        <v>5</v>
      </c>
      <c r="B9" s="7">
        <v>53.16</v>
      </c>
      <c r="C9" s="7">
        <v>1.07</v>
      </c>
    </row>
    <row r="10" spans="1:3" x14ac:dyDescent="0.25">
      <c r="A10" s="7">
        <v>10</v>
      </c>
      <c r="B10" s="7">
        <v>42.29</v>
      </c>
      <c r="C10" s="7">
        <v>1.29</v>
      </c>
    </row>
    <row r="11" spans="1:3" x14ac:dyDescent="0.25">
      <c r="A11" s="7">
        <v>20</v>
      </c>
      <c r="B11" s="7">
        <v>30.25</v>
      </c>
      <c r="C11" s="7">
        <v>1.96</v>
      </c>
    </row>
    <row r="12" spans="1:3" x14ac:dyDescent="0.25">
      <c r="A12" s="7">
        <v>40</v>
      </c>
      <c r="B12" s="7">
        <v>18.670000000000002</v>
      </c>
      <c r="C12" s="7">
        <v>0.77</v>
      </c>
    </row>
    <row r="13" spans="1:3" x14ac:dyDescent="0.25">
      <c r="A13" s="7">
        <v>80</v>
      </c>
      <c r="B13" s="7">
        <v>9.91</v>
      </c>
      <c r="C13" s="7">
        <v>0.52</v>
      </c>
    </row>
    <row r="14" spans="1:3" x14ac:dyDescent="0.25">
      <c r="A14" s="7">
        <v>160</v>
      </c>
      <c r="B14" s="7">
        <v>5.69</v>
      </c>
      <c r="C14" s="7">
        <v>0.34</v>
      </c>
    </row>
    <row r="15" spans="1:3" x14ac:dyDescent="0.25">
      <c r="A15" s="7">
        <v>225</v>
      </c>
      <c r="B15" s="7">
        <v>6.88</v>
      </c>
      <c r="C15" s="7">
        <v>7.0000000000000007E-2</v>
      </c>
    </row>
    <row r="16" spans="1:3" x14ac:dyDescent="0.25">
      <c r="A16" t="s">
        <v>85</v>
      </c>
      <c r="B16" s="7">
        <v>5.8</v>
      </c>
    </row>
    <row r="17" spans="1:3" x14ac:dyDescent="0.25">
      <c r="B17" s="7"/>
    </row>
    <row r="18" spans="1:3" x14ac:dyDescent="0.25">
      <c r="B18" t="s">
        <v>65</v>
      </c>
    </row>
    <row r="19" spans="1:3" x14ac:dyDescent="0.25">
      <c r="A19" t="s">
        <v>62</v>
      </c>
      <c r="B19" t="s">
        <v>13</v>
      </c>
      <c r="C19" t="s">
        <v>9</v>
      </c>
    </row>
    <row r="20" spans="1:3" x14ac:dyDescent="0.25">
      <c r="A20" s="8">
        <v>1E-3</v>
      </c>
      <c r="B20" s="8">
        <v>97.68</v>
      </c>
      <c r="C20" s="8">
        <v>1.6</v>
      </c>
    </row>
    <row r="21" spans="1:3" x14ac:dyDescent="0.25">
      <c r="A21" s="8">
        <v>9.375E-2</v>
      </c>
      <c r="B21" s="8">
        <v>95.99</v>
      </c>
      <c r="C21" s="8">
        <v>3.99</v>
      </c>
    </row>
    <row r="22" spans="1:3" x14ac:dyDescent="0.25">
      <c r="A22" s="8">
        <v>0.1875</v>
      </c>
      <c r="B22" s="8">
        <v>93.92</v>
      </c>
      <c r="C22" s="8">
        <v>1.1200000000000001</v>
      </c>
    </row>
    <row r="23" spans="1:3" x14ac:dyDescent="0.25">
      <c r="A23" s="8">
        <v>0.3125</v>
      </c>
      <c r="B23" s="8">
        <v>85.03</v>
      </c>
      <c r="C23" s="8">
        <v>1.59</v>
      </c>
    </row>
    <row r="24" spans="1:3" x14ac:dyDescent="0.25">
      <c r="A24" s="8">
        <v>0.375</v>
      </c>
      <c r="B24" s="8">
        <v>79.739999999999995</v>
      </c>
      <c r="C24" s="8">
        <v>2.33</v>
      </c>
    </row>
    <row r="25" spans="1:3" x14ac:dyDescent="0.25">
      <c r="A25" s="8">
        <v>0.625</v>
      </c>
      <c r="B25" s="8">
        <v>75.72</v>
      </c>
      <c r="C25" s="8">
        <v>2.08</v>
      </c>
    </row>
    <row r="26" spans="1:3" x14ac:dyDescent="0.25">
      <c r="A26" s="8">
        <v>0.75</v>
      </c>
      <c r="B26" s="8"/>
      <c r="C26" s="8"/>
    </row>
    <row r="27" spans="1:3" x14ac:dyDescent="0.25">
      <c r="A27" s="8">
        <v>1.25</v>
      </c>
      <c r="B27" s="8">
        <v>68.52</v>
      </c>
      <c r="C27" s="8">
        <v>1.38</v>
      </c>
    </row>
    <row r="28" spans="1:3" x14ac:dyDescent="0.25">
      <c r="A28" s="8">
        <v>2.5</v>
      </c>
      <c r="B28" s="8">
        <v>62.35</v>
      </c>
      <c r="C28" s="8">
        <v>1.18</v>
      </c>
    </row>
    <row r="29" spans="1:3" x14ac:dyDescent="0.25">
      <c r="A29" s="8">
        <v>5</v>
      </c>
      <c r="B29" s="8">
        <v>50.65</v>
      </c>
      <c r="C29" s="8">
        <v>1.86</v>
      </c>
    </row>
    <row r="30" spans="1:3" x14ac:dyDescent="0.25">
      <c r="A30" s="8">
        <v>10</v>
      </c>
      <c r="B30" s="8">
        <v>39.85</v>
      </c>
      <c r="C30" s="8">
        <v>1.8</v>
      </c>
    </row>
    <row r="31" spans="1:3" x14ac:dyDescent="0.25">
      <c r="A31" s="8">
        <v>20</v>
      </c>
      <c r="B31" s="8">
        <v>26.34</v>
      </c>
      <c r="C31" s="8">
        <v>1.82</v>
      </c>
    </row>
    <row r="32" spans="1:3" x14ac:dyDescent="0.25">
      <c r="A32" s="8">
        <v>40</v>
      </c>
      <c r="B32" s="8">
        <v>17.32</v>
      </c>
      <c r="C32" s="8">
        <v>1.51</v>
      </c>
    </row>
    <row r="33" spans="1:3" x14ac:dyDescent="0.25">
      <c r="A33" s="8">
        <v>80</v>
      </c>
      <c r="B33" s="8">
        <v>14.22</v>
      </c>
      <c r="C33" s="8">
        <v>1.53</v>
      </c>
    </row>
    <row r="34" spans="1:3" x14ac:dyDescent="0.25">
      <c r="A34" s="8">
        <v>160</v>
      </c>
      <c r="B34" s="8">
        <v>15.28</v>
      </c>
      <c r="C34" s="8">
        <v>1.77</v>
      </c>
    </row>
    <row r="35" spans="1:3" x14ac:dyDescent="0.25">
      <c r="A35" s="8">
        <v>225</v>
      </c>
      <c r="B35" s="8">
        <v>15.57</v>
      </c>
      <c r="C35" s="8">
        <v>2.16</v>
      </c>
    </row>
    <row r="36" spans="1:3" x14ac:dyDescent="0.25">
      <c r="A36" t="s">
        <v>85</v>
      </c>
      <c r="B36" s="7">
        <v>4.2</v>
      </c>
      <c r="C36" s="8"/>
    </row>
    <row r="37" spans="1:3" x14ac:dyDescent="0.25">
      <c r="A37" s="8"/>
      <c r="B37" s="8"/>
      <c r="C37" s="8"/>
    </row>
    <row r="38" spans="1:3" x14ac:dyDescent="0.25">
      <c r="B38" t="s">
        <v>64</v>
      </c>
    </row>
    <row r="39" spans="1:3" x14ac:dyDescent="0.25">
      <c r="A39" t="s">
        <v>62</v>
      </c>
      <c r="B39" t="s">
        <v>13</v>
      </c>
      <c r="C39" t="s">
        <v>9</v>
      </c>
    </row>
    <row r="40" spans="1:3" x14ac:dyDescent="0.25">
      <c r="A40" s="7">
        <v>1E-3</v>
      </c>
      <c r="B40" s="7">
        <v>100</v>
      </c>
      <c r="C40" s="7">
        <v>4.97</v>
      </c>
    </row>
    <row r="41" spans="1:3" x14ac:dyDescent="0.25">
      <c r="A41" s="7">
        <v>0.3125</v>
      </c>
      <c r="B41" s="7">
        <v>108.82</v>
      </c>
      <c r="C41" s="7">
        <v>0.45</v>
      </c>
    </row>
    <row r="42" spans="1:3" x14ac:dyDescent="0.25">
      <c r="A42" s="7">
        <v>0.625</v>
      </c>
      <c r="B42" s="7">
        <v>104</v>
      </c>
      <c r="C42" s="7">
        <v>4.45</v>
      </c>
    </row>
    <row r="43" spans="1:3" x14ac:dyDescent="0.25">
      <c r="A43" s="7">
        <v>1.25</v>
      </c>
      <c r="B43" s="7">
        <v>103.4</v>
      </c>
      <c r="C43" s="7">
        <v>1.8</v>
      </c>
    </row>
    <row r="44" spans="1:3" x14ac:dyDescent="0.25">
      <c r="A44" s="7">
        <v>2.5</v>
      </c>
      <c r="B44" s="7">
        <v>104.21</v>
      </c>
      <c r="C44" s="7">
        <v>4.9800000000000004</v>
      </c>
    </row>
    <row r="45" spans="1:3" x14ac:dyDescent="0.25">
      <c r="A45" s="7">
        <v>5</v>
      </c>
      <c r="B45" s="7">
        <v>87.6</v>
      </c>
      <c r="C45" s="7">
        <v>2.69</v>
      </c>
    </row>
    <row r="46" spans="1:3" x14ac:dyDescent="0.25">
      <c r="A46" s="7">
        <v>10</v>
      </c>
      <c r="B46" s="7">
        <v>61.95</v>
      </c>
      <c r="C46" s="7">
        <v>1.85</v>
      </c>
    </row>
    <row r="47" spans="1:3" x14ac:dyDescent="0.25">
      <c r="A47" s="7">
        <v>20</v>
      </c>
      <c r="B47" s="7">
        <v>42.69</v>
      </c>
      <c r="C47" s="7">
        <v>1.71</v>
      </c>
    </row>
    <row r="48" spans="1:3" x14ac:dyDescent="0.25">
      <c r="A48" s="7">
        <v>40</v>
      </c>
      <c r="B48" s="7">
        <v>42.22</v>
      </c>
      <c r="C48" s="7">
        <v>1.72</v>
      </c>
    </row>
    <row r="49" spans="1:3" x14ac:dyDescent="0.25">
      <c r="A49" s="7">
        <v>80</v>
      </c>
      <c r="B49" s="7">
        <v>37.07</v>
      </c>
      <c r="C49" s="7">
        <v>1.86</v>
      </c>
    </row>
    <row r="50" spans="1:3" x14ac:dyDescent="0.25">
      <c r="A50" s="7">
        <v>160</v>
      </c>
      <c r="B50" s="7">
        <v>31.15</v>
      </c>
      <c r="C50" s="7">
        <v>1.87</v>
      </c>
    </row>
    <row r="51" spans="1:3" x14ac:dyDescent="0.25">
      <c r="A51" s="7">
        <v>225</v>
      </c>
      <c r="B51" s="7">
        <v>18.95</v>
      </c>
      <c r="C51" s="7">
        <v>4.76</v>
      </c>
    </row>
    <row r="52" spans="1:3" x14ac:dyDescent="0.25">
      <c r="A52" t="s">
        <v>85</v>
      </c>
      <c r="B52" s="7">
        <v>9.1999999999999993</v>
      </c>
      <c r="C52" s="7"/>
    </row>
    <row r="53" spans="1:3" x14ac:dyDescent="0.25">
      <c r="A53" s="7"/>
      <c r="B53" s="7"/>
      <c r="C53" s="7"/>
    </row>
    <row r="54" spans="1:3" x14ac:dyDescent="0.25">
      <c r="B54" t="s">
        <v>66</v>
      </c>
    </row>
    <row r="55" spans="1:3" x14ac:dyDescent="0.25">
      <c r="A55" t="s">
        <v>62</v>
      </c>
      <c r="B55" t="s">
        <v>13</v>
      </c>
      <c r="C55" t="s">
        <v>9</v>
      </c>
    </row>
    <row r="56" spans="1:3" x14ac:dyDescent="0.25">
      <c r="A56" s="8">
        <v>1E-3</v>
      </c>
      <c r="B56" s="8">
        <v>100</v>
      </c>
      <c r="C56" s="8">
        <v>1.28</v>
      </c>
    </row>
    <row r="57" spans="1:3" x14ac:dyDescent="0.25">
      <c r="A57" s="8">
        <v>0.3125</v>
      </c>
      <c r="B57" s="8">
        <v>92.82</v>
      </c>
      <c r="C57" s="8">
        <v>2.14</v>
      </c>
    </row>
    <row r="58" spans="1:3" x14ac:dyDescent="0.25">
      <c r="A58" s="8">
        <v>0.625</v>
      </c>
      <c r="B58" s="8">
        <v>89.76</v>
      </c>
      <c r="C58" s="8">
        <v>1.98</v>
      </c>
    </row>
    <row r="59" spans="1:3" x14ac:dyDescent="0.25">
      <c r="A59" s="8">
        <v>1.25</v>
      </c>
      <c r="B59" s="8">
        <v>72.16</v>
      </c>
      <c r="C59" s="8">
        <v>1.0900000000000001</v>
      </c>
    </row>
    <row r="60" spans="1:3" x14ac:dyDescent="0.25">
      <c r="A60" s="8">
        <v>2.5</v>
      </c>
      <c r="B60" s="8">
        <v>61.37</v>
      </c>
      <c r="C60" s="8">
        <v>2.8</v>
      </c>
    </row>
    <row r="61" spans="1:3" x14ac:dyDescent="0.25">
      <c r="A61" s="8">
        <v>5</v>
      </c>
      <c r="B61" s="8">
        <v>48.93</v>
      </c>
      <c r="C61" s="8">
        <v>3.48</v>
      </c>
    </row>
    <row r="62" spans="1:3" x14ac:dyDescent="0.25">
      <c r="A62" s="8">
        <v>10</v>
      </c>
      <c r="B62" s="8">
        <v>31.99</v>
      </c>
      <c r="C62" s="8">
        <v>2.3199999999999998</v>
      </c>
    </row>
    <row r="63" spans="1:3" x14ac:dyDescent="0.25">
      <c r="A63" s="8">
        <v>20</v>
      </c>
      <c r="B63" s="8">
        <v>30.85</v>
      </c>
      <c r="C63" s="8">
        <v>0.72</v>
      </c>
    </row>
    <row r="64" spans="1:3" x14ac:dyDescent="0.25">
      <c r="A64" s="8">
        <v>80</v>
      </c>
      <c r="B64" s="8">
        <v>32.82</v>
      </c>
      <c r="C64" s="8">
        <v>2.08</v>
      </c>
    </row>
    <row r="65" spans="1:3" x14ac:dyDescent="0.25">
      <c r="A65" s="8">
        <v>160</v>
      </c>
      <c r="B65" s="8">
        <v>34.46</v>
      </c>
      <c r="C65" s="8">
        <v>1.65</v>
      </c>
    </row>
    <row r="66" spans="1:3" x14ac:dyDescent="0.25">
      <c r="A66" s="8">
        <v>225</v>
      </c>
      <c r="B66" s="8">
        <v>35.78</v>
      </c>
      <c r="C66" s="8">
        <v>1.59</v>
      </c>
    </row>
    <row r="67" spans="1:3" x14ac:dyDescent="0.25">
      <c r="A67" t="s">
        <v>85</v>
      </c>
      <c r="B67" s="7">
        <v>1.9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F34" sqref="F34"/>
    </sheetView>
  </sheetViews>
  <sheetFormatPr defaultRowHeight="15" x14ac:dyDescent="0.25"/>
  <cols>
    <col min="1" max="1" width="13.7109375" customWidth="1"/>
    <col min="3" max="3" width="9.5703125" bestFit="1" customWidth="1"/>
    <col min="4" max="6" width="9.28515625" bestFit="1" customWidth="1"/>
    <col min="7" max="7" width="9.42578125" style="1" bestFit="1" customWidth="1"/>
    <col min="8" max="10" width="10.5703125" style="1" bestFit="1" customWidth="1"/>
    <col min="11" max="11" width="9.5703125" style="1" bestFit="1" customWidth="1"/>
  </cols>
  <sheetData>
    <row r="1" spans="1:11" x14ac:dyDescent="0.25">
      <c r="A1" t="s">
        <v>29</v>
      </c>
    </row>
    <row r="2" spans="1:11" x14ac:dyDescent="0.25">
      <c r="A2" t="s">
        <v>26</v>
      </c>
    </row>
    <row r="3" spans="1:11" x14ac:dyDescent="0.25">
      <c r="B3" t="s">
        <v>28</v>
      </c>
      <c r="G3" s="1" t="s">
        <v>30</v>
      </c>
    </row>
    <row r="4" spans="1:11" x14ac:dyDescent="0.25">
      <c r="A4" t="s">
        <v>2</v>
      </c>
      <c r="B4" t="s">
        <v>14</v>
      </c>
      <c r="C4" t="s">
        <v>11</v>
      </c>
      <c r="D4" t="s">
        <v>12</v>
      </c>
      <c r="E4" t="s">
        <v>13</v>
      </c>
      <c r="F4" t="s">
        <v>9</v>
      </c>
    </row>
    <row r="5" spans="1:11" x14ac:dyDescent="0.25">
      <c r="B5">
        <v>28.94</v>
      </c>
      <c r="C5" s="1">
        <v>3585.5977762419443</v>
      </c>
      <c r="D5" s="1">
        <v>1792.7988881209722</v>
      </c>
      <c r="E5" s="1">
        <f>AVERAGE(D5:D7)</f>
        <v>2139.4814287696827</v>
      </c>
      <c r="F5" s="1">
        <f>STDEV(D5:D7)/SQRT(3)</f>
        <v>179.9816424451696</v>
      </c>
      <c r="G5" s="1">
        <v>29.14</v>
      </c>
      <c r="H5" s="1">
        <v>3051.5047234798712</v>
      </c>
      <c r="I5" s="1">
        <v>1525.7523617399356</v>
      </c>
      <c r="J5" s="1">
        <f>AVERAGE(I5:I7)</f>
        <v>2287.8811365605766</v>
      </c>
      <c r="K5" s="1">
        <f>STDEV(I5:I7)/SQRT(3)</f>
        <v>552.94208512546459</v>
      </c>
    </row>
    <row r="6" spans="1:11" x14ac:dyDescent="0.25">
      <c r="B6">
        <v>28.67</v>
      </c>
      <c r="C6" s="1">
        <v>4457.8528255419651</v>
      </c>
      <c r="D6" s="1">
        <v>2228.9264127709826</v>
      </c>
      <c r="E6" s="1"/>
      <c r="F6" s="1"/>
      <c r="G6" s="1">
        <v>28.82</v>
      </c>
      <c r="H6" s="1">
        <v>3949.9362267008682</v>
      </c>
      <c r="I6" s="1">
        <v>1974.9681133504341</v>
      </c>
    </row>
    <row r="7" spans="1:11" x14ac:dyDescent="0.25">
      <c r="B7">
        <v>28.58</v>
      </c>
      <c r="C7" s="1">
        <v>4793.4379708341867</v>
      </c>
      <c r="D7" s="1">
        <v>2396.7189854170933</v>
      </c>
      <c r="E7" s="1"/>
      <c r="F7" s="1"/>
      <c r="G7" s="1">
        <v>28.16</v>
      </c>
      <c r="H7" s="1">
        <v>6725.84586918272</v>
      </c>
      <c r="I7" s="1">
        <v>3362.92293459136</v>
      </c>
    </row>
    <row r="8" spans="1:11" x14ac:dyDescent="0.25">
      <c r="A8" t="s">
        <v>15</v>
      </c>
      <c r="B8" t="s">
        <v>27</v>
      </c>
      <c r="C8" s="1"/>
      <c r="D8" s="1"/>
      <c r="E8" s="1">
        <f>AVERAGE(D8:D10)</f>
        <v>22.853506421318713</v>
      </c>
      <c r="F8" s="1">
        <f>STDEV(D8:D10)</f>
        <v>7.7245244787941294</v>
      </c>
      <c r="G8" s="1" t="s">
        <v>27</v>
      </c>
      <c r="J8" s="1">
        <f>AVERAGE(I8:I10)</f>
        <v>12.996045743960849</v>
      </c>
      <c r="K8" s="1">
        <f>STDEV(I8:I10)</f>
        <v>13.485583916991796</v>
      </c>
    </row>
    <row r="9" spans="1:11" x14ac:dyDescent="0.25">
      <c r="B9">
        <v>37.03</v>
      </c>
      <c r="C9" s="1">
        <v>56.631140123431059</v>
      </c>
      <c r="D9" s="1">
        <v>28.31557006171553</v>
      </c>
      <c r="E9" s="1"/>
      <c r="F9" s="1"/>
      <c r="G9" s="1">
        <v>39.79</v>
      </c>
      <c r="H9" s="1">
        <v>6.9205958159914127</v>
      </c>
      <c r="I9" s="1">
        <v>3.4602979079957064</v>
      </c>
    </row>
    <row r="10" spans="1:11" x14ac:dyDescent="0.25">
      <c r="B10">
        <v>37.67</v>
      </c>
      <c r="C10" s="1">
        <v>34.782885561843784</v>
      </c>
      <c r="D10" s="1">
        <v>17.391442780921892</v>
      </c>
      <c r="E10" s="1"/>
      <c r="F10" s="1"/>
      <c r="G10" s="1">
        <v>37.33</v>
      </c>
      <c r="H10" s="1">
        <v>45.063587159851984</v>
      </c>
      <c r="I10" s="1">
        <v>22.531793579925992</v>
      </c>
    </row>
    <row r="11" spans="1:11" x14ac:dyDescent="0.25">
      <c r="A11" t="s">
        <v>16</v>
      </c>
      <c r="B11">
        <v>32.43</v>
      </c>
      <c r="C11" s="1">
        <v>381.28867415174636</v>
      </c>
      <c r="D11" s="1">
        <v>190.64433707587318</v>
      </c>
      <c r="E11" s="1">
        <f>AVERAGE(D11:D13)</f>
        <v>204.68170256927701</v>
      </c>
      <c r="F11" s="1">
        <f>STDEV(D11:D13)/SQRT(3)</f>
        <v>31.365153887565832</v>
      </c>
      <c r="G11" s="1">
        <v>31.03</v>
      </c>
      <c r="H11" s="1">
        <v>1109.25541503882</v>
      </c>
      <c r="I11" s="1">
        <v>554.62770751941002</v>
      </c>
      <c r="J11" s="1">
        <f>AVERAGE(I11:I13)</f>
        <v>1268.8359785837158</v>
      </c>
      <c r="K11" s="1">
        <f>STDEV(I11:I13)/SQRT(3)</f>
        <v>357.1759145336768</v>
      </c>
    </row>
    <row r="12" spans="1:11" x14ac:dyDescent="0.25">
      <c r="B12">
        <v>32.67</v>
      </c>
      <c r="C12" s="1">
        <v>317.50397346272308</v>
      </c>
      <c r="D12" s="1">
        <v>158.75198673136154</v>
      </c>
      <c r="E12" s="1"/>
      <c r="F12" s="1"/>
      <c r="G12" s="1">
        <v>29.63</v>
      </c>
      <c r="H12" s="1">
        <v>3227.0761216034739</v>
      </c>
      <c r="I12" s="1">
        <v>1613.5380608017369</v>
      </c>
    </row>
    <row r="13" spans="1:11" x14ac:dyDescent="0.25">
      <c r="B13">
        <v>32</v>
      </c>
      <c r="C13" s="1">
        <v>529.29756780119249</v>
      </c>
      <c r="D13" s="1">
        <v>264.64878390059624</v>
      </c>
      <c r="E13" s="1"/>
      <c r="F13" s="1"/>
      <c r="G13" s="1">
        <v>29.61</v>
      </c>
      <c r="H13" s="1">
        <v>3276.6843348600014</v>
      </c>
      <c r="I13" s="1">
        <v>1638.3421674300007</v>
      </c>
    </row>
    <row r="14" spans="1:11" x14ac:dyDescent="0.25">
      <c r="A14" t="s">
        <v>17</v>
      </c>
      <c r="B14">
        <v>33.79</v>
      </c>
      <c r="C14" s="1">
        <v>233.98173384675042</v>
      </c>
      <c r="D14" s="1">
        <v>116.99086692337521</v>
      </c>
      <c r="E14" s="1">
        <f>AVERAGE(D14:D16)</f>
        <v>91.160837864301286</v>
      </c>
      <c r="F14" s="1">
        <f>STDEV(D14:D16)/SQRT(3)</f>
        <v>15.036719323260224</v>
      </c>
      <c r="G14" s="1">
        <v>33.130000000000003</v>
      </c>
      <c r="H14" s="1">
        <v>387.69403616416082</v>
      </c>
      <c r="I14" s="1">
        <v>193.84701808208041</v>
      </c>
      <c r="J14" s="1">
        <f>AVERAGE(I14:I16)</f>
        <v>271.30158005929781</v>
      </c>
      <c r="K14" s="1">
        <f>STDEV(I14:I16)/SQRT(3)</f>
        <v>46.555936780494392</v>
      </c>
    </row>
    <row r="15" spans="1:11" x14ac:dyDescent="0.25">
      <c r="B15">
        <v>34.56</v>
      </c>
      <c r="C15" s="1">
        <v>129.81461661556142</v>
      </c>
      <c r="D15" s="1">
        <v>64.90730830778071</v>
      </c>
      <c r="E15" s="1"/>
      <c r="F15" s="1"/>
      <c r="G15" s="1">
        <v>32.340000000000003</v>
      </c>
      <c r="H15" s="1">
        <v>709.56657909256387</v>
      </c>
      <c r="I15" s="1">
        <v>354.78328954628194</v>
      </c>
    </row>
    <row r="16" spans="1:11" x14ac:dyDescent="0.25">
      <c r="B16">
        <v>34.11</v>
      </c>
      <c r="C16" s="1">
        <v>183.16867672349593</v>
      </c>
      <c r="D16" s="1">
        <v>91.584338361747967</v>
      </c>
      <c r="E16" s="1"/>
      <c r="F16" s="1"/>
      <c r="G16" s="1">
        <v>32.72</v>
      </c>
      <c r="H16" s="1">
        <v>530.54886509906214</v>
      </c>
      <c r="I16" s="1">
        <v>265.27443254953107</v>
      </c>
    </row>
    <row r="17" spans="1:11" x14ac:dyDescent="0.25">
      <c r="A17" t="s">
        <v>18</v>
      </c>
      <c r="B17">
        <v>26.99</v>
      </c>
      <c r="C17" s="1">
        <v>153412.25680773461</v>
      </c>
      <c r="D17" s="1">
        <v>76706.128403867304</v>
      </c>
      <c r="E17" s="1">
        <f>AVERAGE(D17:D19)</f>
        <v>79938.374159338811</v>
      </c>
      <c r="F17" s="1">
        <f>STDEV(D17:D19)/SQRT(3)</f>
        <v>1625.0120456776974</v>
      </c>
      <c r="G17" s="1">
        <v>28.87</v>
      </c>
      <c r="H17" s="1">
        <v>5762.0128320444173</v>
      </c>
      <c r="I17" s="1">
        <v>2881.0064160222087</v>
      </c>
      <c r="J17" s="1">
        <f>AVERAGE(I17:I19)</f>
        <v>1858.5431555998937</v>
      </c>
      <c r="K17" s="1">
        <f>STDEV(I17:I19)/SQRT(3)</f>
        <v>547.99416051596711</v>
      </c>
    </row>
    <row r="18" spans="1:11" x14ac:dyDescent="0.25">
      <c r="B18">
        <v>26.9</v>
      </c>
      <c r="C18" s="1">
        <v>163696.98379504643</v>
      </c>
      <c r="D18" s="1">
        <v>81848.491897523214</v>
      </c>
      <c r="E18" s="1"/>
      <c r="F18" s="1"/>
      <c r="G18" s="1">
        <v>29.57</v>
      </c>
      <c r="H18" s="1">
        <v>3378.2002905791687</v>
      </c>
      <c r="I18" s="1">
        <v>1689.1001452895844</v>
      </c>
    </row>
    <row r="19" spans="1:11" x14ac:dyDescent="0.25">
      <c r="B19">
        <v>26.91</v>
      </c>
      <c r="C19" s="1">
        <v>162521.00435325174</v>
      </c>
      <c r="D19" s="1">
        <v>81260.502176625872</v>
      </c>
      <c r="E19" s="1"/>
      <c r="F19" s="1"/>
      <c r="G19" s="1">
        <v>30.25</v>
      </c>
      <c r="H19" s="1">
        <v>2011.0458109757747</v>
      </c>
      <c r="I19" s="1">
        <v>1005.5229054878873</v>
      </c>
    </row>
    <row r="20" spans="1:11" x14ac:dyDescent="0.25">
      <c r="A20" t="s">
        <v>19</v>
      </c>
      <c r="B20">
        <v>38.130000000000003</v>
      </c>
      <c r="C20" s="1">
        <v>3.0087334132645016</v>
      </c>
      <c r="D20" s="1">
        <v>1.5043667066322508</v>
      </c>
      <c r="E20" s="1">
        <f>AVERAGE(D20:D22)</f>
        <v>8.7293438488559651</v>
      </c>
      <c r="F20" s="1">
        <f>STDEV(D20:D22)/SQRT(3)</f>
        <v>3.8566679959408074</v>
      </c>
      <c r="G20" s="1">
        <v>31.22</v>
      </c>
      <c r="H20" s="1">
        <v>753.78139568124766</v>
      </c>
      <c r="I20" s="1">
        <v>376.89069784062383</v>
      </c>
      <c r="J20" s="1">
        <f>AVERAGE(I20:I22)</f>
        <v>324.30016462557268</v>
      </c>
      <c r="K20" s="1">
        <f>STDEV(I20:I22)/SQRT(3)</f>
        <v>27.360298178726897</v>
      </c>
    </row>
    <row r="21" spans="1:11" x14ac:dyDescent="0.25">
      <c r="B21">
        <v>35.76</v>
      </c>
      <c r="C21" s="1">
        <v>20.005441645815523</v>
      </c>
      <c r="D21" s="1">
        <v>10.002720822907762</v>
      </c>
      <c r="E21" s="1"/>
      <c r="F21" s="1"/>
      <c r="G21" s="1">
        <v>31.57</v>
      </c>
      <c r="H21" s="1">
        <v>569.82318790109241</v>
      </c>
      <c r="I21" s="1">
        <v>284.91159395054621</v>
      </c>
    </row>
    <row r="22" spans="1:11" x14ac:dyDescent="0.25">
      <c r="B22">
        <v>35.28</v>
      </c>
      <c r="C22" s="1">
        <v>29.361888034055767</v>
      </c>
      <c r="D22" s="1">
        <v>14.680944017027883</v>
      </c>
      <c r="E22" s="1"/>
      <c r="F22" s="1"/>
      <c r="G22" s="1">
        <v>31.46</v>
      </c>
      <c r="H22" s="1">
        <v>622.19640417109565</v>
      </c>
      <c r="I22" s="1">
        <v>311.09820208554783</v>
      </c>
    </row>
    <row r="23" spans="1:11" x14ac:dyDescent="0.25">
      <c r="A23" t="s">
        <v>20</v>
      </c>
      <c r="B23">
        <v>37.61</v>
      </c>
      <c r="C23" s="1">
        <v>6.7485464403569235</v>
      </c>
      <c r="D23" s="1">
        <v>3.3742732201784618</v>
      </c>
      <c r="E23" s="1">
        <f>AVERAGE(D23:D25)</f>
        <v>3.1547316848143132</v>
      </c>
      <c r="F23" s="1">
        <f>STDEV(D23:D25)/SQRT(3)</f>
        <v>1.1455226287918132</v>
      </c>
      <c r="G23" s="1">
        <v>37.56</v>
      </c>
      <c r="H23" s="1">
        <v>7.046316856491261</v>
      </c>
      <c r="I23" s="1">
        <v>3.5231584282456305</v>
      </c>
      <c r="J23" s="1">
        <f>AVERAGE(I23:I25)</f>
        <v>7.3234574026660297</v>
      </c>
      <c r="K23" s="1">
        <f>STDEV(I23:I25)/SQRT(3)</f>
        <v>2.5687870014112102</v>
      </c>
    </row>
    <row r="24" spans="1:11" x14ac:dyDescent="0.25">
      <c r="B24">
        <v>38.94</v>
      </c>
      <c r="C24" s="1">
        <v>2.1399763081035017</v>
      </c>
      <c r="D24" s="1">
        <v>1.0699881540517509</v>
      </c>
      <c r="E24" s="1"/>
      <c r="F24" s="1"/>
      <c r="G24" s="1">
        <v>36.119999999999997</v>
      </c>
      <c r="H24" s="1">
        <v>24.435300537514753</v>
      </c>
      <c r="I24" s="1">
        <v>12.217650268757376</v>
      </c>
    </row>
    <row r="25" spans="1:11" x14ac:dyDescent="0.25">
      <c r="B25">
        <v>37.15</v>
      </c>
      <c r="C25" s="1">
        <v>10.039867360425456</v>
      </c>
      <c r="D25" s="1">
        <v>5.0199336802127279</v>
      </c>
      <c r="E25" s="1"/>
      <c r="F25" s="1"/>
      <c r="G25" s="1">
        <v>36.9</v>
      </c>
      <c r="H25" s="1">
        <v>12.459127021990161</v>
      </c>
      <c r="I25" s="1">
        <v>6.2295635109950807</v>
      </c>
    </row>
    <row r="26" spans="1:11" x14ac:dyDescent="0.25">
      <c r="A26" t="s">
        <v>21</v>
      </c>
      <c r="B26">
        <v>29.82</v>
      </c>
      <c r="C26" s="1">
        <v>2411.9336172151939</v>
      </c>
      <c r="D26" s="1">
        <v>1205.9668086075969</v>
      </c>
      <c r="E26" s="1">
        <f>AVERAGE(D26:D28)</f>
        <v>1016.871852903378</v>
      </c>
      <c r="F26" s="1">
        <f>STDEV(D26:D28)/SQRT(3)</f>
        <v>95.949377712108046</v>
      </c>
      <c r="G26" s="1">
        <v>20.79</v>
      </c>
      <c r="H26" s="1">
        <v>2466591.4999814066</v>
      </c>
      <c r="I26" s="1">
        <v>1233295.7499907033</v>
      </c>
      <c r="J26" s="1">
        <f>AVERAGE(I26:I28)</f>
        <v>2083812.1553409174</v>
      </c>
      <c r="K26" s="1">
        <f>STDEV(I26:I28)/SQRT(3)</f>
        <v>462750.4259712334</v>
      </c>
    </row>
    <row r="27" spans="1:11" x14ac:dyDescent="0.25">
      <c r="B27">
        <v>30.13</v>
      </c>
      <c r="C27" s="1">
        <v>1901.2587331598365</v>
      </c>
      <c r="D27" s="1">
        <v>950.62936657991827</v>
      </c>
      <c r="E27" s="1"/>
      <c r="F27" s="1"/>
      <c r="G27" s="1">
        <v>20.04</v>
      </c>
      <c r="H27" s="1">
        <v>4386063.9694821192</v>
      </c>
      <c r="I27" s="1">
        <v>2193031.9847410596</v>
      </c>
    </row>
    <row r="28" spans="1:11" x14ac:dyDescent="0.25">
      <c r="B28">
        <v>30.21</v>
      </c>
      <c r="C28" s="1">
        <v>1788.0387670452374</v>
      </c>
      <c r="D28" s="1">
        <v>894.01938352261868</v>
      </c>
      <c r="E28" s="1"/>
      <c r="F28" s="1"/>
      <c r="G28" s="1">
        <v>19.71</v>
      </c>
      <c r="H28" s="1">
        <v>5650217.4625819791</v>
      </c>
      <c r="I28" s="1">
        <v>2825108.7312909896</v>
      </c>
    </row>
    <row r="29" spans="1:11" x14ac:dyDescent="0.25">
      <c r="A29" t="s">
        <v>22</v>
      </c>
      <c r="B29">
        <v>34.729999999999997</v>
      </c>
      <c r="C29" s="1">
        <v>14.01980154471832</v>
      </c>
      <c r="D29" s="1">
        <v>7.0099007723591598</v>
      </c>
      <c r="E29" s="1">
        <f>AVERAGE(D29:D31)</f>
        <v>4.5253687292710847</v>
      </c>
      <c r="F29" s="1">
        <f>STDEV(D29:D31)/SQRT(3)</f>
        <v>1.5484281644995723</v>
      </c>
      <c r="G29" s="1">
        <v>31.75</v>
      </c>
      <c r="H29" s="1">
        <v>206.94063959093887</v>
      </c>
      <c r="I29" s="1">
        <v>103.47031979546944</v>
      </c>
      <c r="J29" s="1">
        <f>AVERAGE(I29:I31)</f>
        <v>85.783481993601939</v>
      </c>
      <c r="K29" s="1">
        <f>STDEV(I29:I31)/SQRT(3)</f>
        <v>10.156457431460243</v>
      </c>
    </row>
    <row r="30" spans="1:11" x14ac:dyDescent="0.25">
      <c r="B30">
        <v>35.130000000000003</v>
      </c>
      <c r="C30" s="1">
        <v>9.7682139957036807</v>
      </c>
      <c r="D30" s="1">
        <v>4.8841069978518403</v>
      </c>
      <c r="E30" s="1"/>
      <c r="F30" s="1"/>
      <c r="G30" s="1">
        <v>32.21</v>
      </c>
      <c r="H30" s="1">
        <v>136.57779003104659</v>
      </c>
      <c r="I30" s="1">
        <v>68.288895015523295</v>
      </c>
    </row>
    <row r="31" spans="1:11" x14ac:dyDescent="0.25">
      <c r="B31">
        <v>36.31</v>
      </c>
      <c r="C31" s="1">
        <v>3.3641968352045049</v>
      </c>
      <c r="D31" s="1">
        <v>1.6820984176022524</v>
      </c>
      <c r="E31" s="1"/>
      <c r="F31" s="1"/>
      <c r="G31" s="1">
        <v>31.96</v>
      </c>
      <c r="H31" s="1">
        <v>171.18246233962626</v>
      </c>
      <c r="I31" s="1">
        <v>85.591231169813128</v>
      </c>
    </row>
    <row r="32" spans="1:11" x14ac:dyDescent="0.25">
      <c r="A32" t="s">
        <v>23</v>
      </c>
      <c r="B32">
        <v>34.049999999999997</v>
      </c>
      <c r="C32" s="1">
        <v>110.50648697189176</v>
      </c>
      <c r="D32" s="1">
        <v>55.25324348594588</v>
      </c>
      <c r="E32" s="1">
        <f>AVERAGE(D32:D34)</f>
        <v>38.581318447436047</v>
      </c>
      <c r="F32" s="1">
        <f>STDEV(D32:D34)/SQRT(3)</f>
        <v>9.1603070221028915</v>
      </c>
      <c r="G32" s="1">
        <v>32.39</v>
      </c>
      <c r="H32" s="1">
        <v>367.95962807346547</v>
      </c>
      <c r="I32" s="1">
        <v>183.97981403673273</v>
      </c>
      <c r="J32" s="1">
        <f>AVERAGE(I32:I34)</f>
        <v>191.8140153933559</v>
      </c>
      <c r="K32" s="1">
        <f>STDEV(I32:I34)/SQRT(3)</f>
        <v>4.853305381888454</v>
      </c>
    </row>
    <row r="33" spans="1:11" x14ac:dyDescent="0.25">
      <c r="B33">
        <v>35.22</v>
      </c>
      <c r="C33" s="1">
        <v>47.334897803207774</v>
      </c>
      <c r="D33" s="1">
        <v>23.667448901603887</v>
      </c>
      <c r="E33" s="1"/>
      <c r="F33" s="1"/>
      <c r="G33" s="1">
        <v>32.270000000000003</v>
      </c>
      <c r="H33" s="1">
        <v>401.38849754730541</v>
      </c>
      <c r="I33" s="1">
        <v>200.6942487736527</v>
      </c>
    </row>
    <row r="34" spans="1:11" x14ac:dyDescent="0.25">
      <c r="B34">
        <v>34.61</v>
      </c>
      <c r="C34" s="1">
        <v>73.646525909516768</v>
      </c>
      <c r="D34" s="1">
        <v>36.823262954758384</v>
      </c>
      <c r="E34" s="1"/>
      <c r="F34" s="1"/>
      <c r="G34" s="1">
        <v>32.340000000000003</v>
      </c>
      <c r="H34" s="1">
        <v>381.53596673936454</v>
      </c>
      <c r="I34" s="1">
        <v>190.76798336968227</v>
      </c>
    </row>
    <row r="35" spans="1:11" x14ac:dyDescent="0.25">
      <c r="A35" t="s">
        <v>24</v>
      </c>
      <c r="B35">
        <v>31.55</v>
      </c>
      <c r="C35" s="1">
        <v>6266.182912941028</v>
      </c>
      <c r="D35" s="1">
        <v>3133.091456470514</v>
      </c>
      <c r="E35" s="1">
        <f>AVERAGE(D35:D37)</f>
        <v>3710.9090820651568</v>
      </c>
      <c r="F35" s="1">
        <f>STDEV(D35:D37)/SQRT(3)</f>
        <v>532.31211146623946</v>
      </c>
      <c r="G35" s="2">
        <v>29.97</v>
      </c>
      <c r="H35" s="1">
        <v>19738.869140655926</v>
      </c>
      <c r="I35" s="1">
        <v>9869.4345703279632</v>
      </c>
      <c r="J35" s="1">
        <f>AVERAGE(I35:I37)</f>
        <v>8747.7110478804225</v>
      </c>
      <c r="K35" s="1">
        <f>STDEV(I35:I37)/SQRT(3)</f>
        <v>748.65032377215766</v>
      </c>
    </row>
    <row r="36" spans="1:11" x14ac:dyDescent="0.25">
      <c r="B36">
        <v>30.97</v>
      </c>
      <c r="C36" s="1">
        <v>9548.3948358067755</v>
      </c>
      <c r="D36" s="1">
        <v>4774.1974179033878</v>
      </c>
      <c r="E36" s="1"/>
      <c r="F36" s="1"/>
      <c r="G36" s="2">
        <v>30.09</v>
      </c>
      <c r="H36" s="1">
        <v>18091.527640762521</v>
      </c>
      <c r="I36" s="1">
        <v>9045.7638203812603</v>
      </c>
    </row>
    <row r="37" spans="1:11" x14ac:dyDescent="0.25">
      <c r="B37">
        <v>31.51</v>
      </c>
      <c r="C37" s="1">
        <v>6450.8767436431353</v>
      </c>
      <c r="D37" s="1">
        <v>3225.4383718215677</v>
      </c>
      <c r="E37" s="1"/>
      <c r="F37" s="1"/>
      <c r="G37" s="3">
        <v>30.38</v>
      </c>
      <c r="H37" s="1">
        <v>14655.86950586409</v>
      </c>
      <c r="I37" s="1">
        <v>7327.9347529320448</v>
      </c>
    </row>
    <row r="38" spans="1:11" x14ac:dyDescent="0.25">
      <c r="A38" t="s">
        <v>25</v>
      </c>
      <c r="B38">
        <v>29.18</v>
      </c>
      <c r="C38" s="1">
        <v>13451.734212986708</v>
      </c>
      <c r="D38" s="1">
        <v>6725.8671064933542</v>
      </c>
      <c r="E38" s="1">
        <f>AVERAGE(D38:D40)</f>
        <v>6993.8285290102604</v>
      </c>
      <c r="F38" s="1">
        <f>STDEV(D38:D40)/SQRT(3)</f>
        <v>218.35085127739916</v>
      </c>
      <c r="G38" s="1">
        <v>29.51</v>
      </c>
      <c r="H38" s="1">
        <v>10460.262470624481</v>
      </c>
      <c r="I38" s="1">
        <v>5230.1312353122403</v>
      </c>
      <c r="J38" s="1">
        <f>AVERAGE(I38:I40)</f>
        <v>7793.5057003702232</v>
      </c>
      <c r="K38" s="1">
        <f>STDEV(I38:I40)/SQRT(3)</f>
        <v>2296.3789007335977</v>
      </c>
    </row>
    <row r="39" spans="1:11" x14ac:dyDescent="0.25">
      <c r="B39">
        <v>29.16</v>
      </c>
      <c r="C39" s="1">
        <v>13658.362120863518</v>
      </c>
      <c r="D39" s="1">
        <v>6829.1810604317589</v>
      </c>
      <c r="E39" s="1"/>
      <c r="F39" s="1"/>
      <c r="G39" s="1">
        <v>28.38</v>
      </c>
      <c r="H39" s="1">
        <v>24750.962107648786</v>
      </c>
      <c r="I39" s="1">
        <v>12375.481053824393</v>
      </c>
    </row>
    <row r="40" spans="1:11" x14ac:dyDescent="0.25">
      <c r="B40">
        <v>29.05</v>
      </c>
      <c r="C40" s="1">
        <v>14852.874840211332</v>
      </c>
      <c r="D40" s="1">
        <v>7426.4374201056662</v>
      </c>
      <c r="E40" s="1"/>
      <c r="F40" s="1"/>
      <c r="G40" s="1">
        <v>29.38</v>
      </c>
      <c r="H40" s="1">
        <v>11549.809623948073</v>
      </c>
      <c r="I40" s="1">
        <v>5774.9048119740364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workbookViewId="0">
      <selection activeCell="I4" sqref="I4"/>
    </sheetView>
  </sheetViews>
  <sheetFormatPr defaultRowHeight="15" x14ac:dyDescent="0.25"/>
  <cols>
    <col min="1" max="1" width="16.42578125" bestFit="1" customWidth="1"/>
  </cols>
  <sheetData>
    <row r="2" spans="1:10" x14ac:dyDescent="0.25">
      <c r="I2" t="s">
        <v>8</v>
      </c>
      <c r="J2" t="s">
        <v>9</v>
      </c>
    </row>
    <row r="3" spans="1:10" x14ac:dyDescent="0.25">
      <c r="A3" t="s">
        <v>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f>AVERAGE(B3:H3)</f>
        <v>1</v>
      </c>
      <c r="J3" s="1">
        <f>STDEV(B3:H3)/SQRT(7)</f>
        <v>0</v>
      </c>
    </row>
    <row r="4" spans="1:10" x14ac:dyDescent="0.25">
      <c r="A4" t="s">
        <v>2</v>
      </c>
      <c r="B4" s="1">
        <v>5.3718236952162721</v>
      </c>
      <c r="C4" s="1">
        <v>5.1808669776719398</v>
      </c>
      <c r="D4" s="1">
        <v>6.1992414325787077</v>
      </c>
      <c r="E4" s="1"/>
      <c r="F4" s="1"/>
      <c r="G4" s="1"/>
      <c r="H4" s="1">
        <v>7.2481580234635148</v>
      </c>
      <c r="I4" s="1">
        <f t="shared" ref="I4:I11" si="0">AVERAGE(B4:H4)</f>
        <v>6.0000225322326086</v>
      </c>
      <c r="J4" s="1">
        <f>STDEV(B4:H4)/SQRT(4)</f>
        <v>0.47109623717113236</v>
      </c>
    </row>
    <row r="5" spans="1:10" x14ac:dyDescent="0.25">
      <c r="A5" t="s">
        <v>3</v>
      </c>
      <c r="B5" s="1">
        <v>2.310807127037843</v>
      </c>
      <c r="C5" s="1"/>
      <c r="D5" s="1">
        <v>2.4172269812883722</v>
      </c>
      <c r="E5" s="1">
        <v>3.400562937676824</v>
      </c>
      <c r="F5" s="1">
        <v>3.408190897169515</v>
      </c>
      <c r="G5" s="1">
        <v>2.4172269812883722</v>
      </c>
      <c r="H5" s="1">
        <v>2.6125007134372504</v>
      </c>
      <c r="I5" s="1">
        <f t="shared" si="0"/>
        <v>2.7610859396496963</v>
      </c>
      <c r="J5" s="1">
        <f>STDEV(B5:H5)/SQRT(6)</f>
        <v>0.20728259310089367</v>
      </c>
    </row>
    <row r="6" spans="1:10" x14ac:dyDescent="0.25">
      <c r="A6" t="s">
        <v>4</v>
      </c>
      <c r="B6" s="1">
        <v>4.5504773516523178</v>
      </c>
      <c r="C6" s="1">
        <v>4.2719784746066827</v>
      </c>
      <c r="D6" s="1">
        <v>4.9865082438497428</v>
      </c>
      <c r="E6" s="1">
        <v>6.913102482380534</v>
      </c>
      <c r="F6" s="1">
        <v>6.047925035092911</v>
      </c>
      <c r="G6" s="1"/>
      <c r="H6" s="1">
        <v>4.4973596349882525</v>
      </c>
      <c r="I6" s="1">
        <f t="shared" si="0"/>
        <v>5.2112252037617406</v>
      </c>
      <c r="J6" s="1">
        <f>STDEV(B6:H6)/SQRT(6)</f>
        <v>0.42721293612891065</v>
      </c>
    </row>
    <row r="7" spans="1:10" x14ac:dyDescent="0.25">
      <c r="A7" t="s">
        <v>5</v>
      </c>
      <c r="B7" s="1">
        <v>2.7012577564121312</v>
      </c>
      <c r="C7" s="1"/>
      <c r="D7" s="1">
        <v>2.67292985688329</v>
      </c>
      <c r="E7" s="1">
        <v>4.2141187321811033</v>
      </c>
      <c r="F7" s="1"/>
      <c r="G7" s="1"/>
      <c r="H7" s="1">
        <v>3.1634648942438113</v>
      </c>
      <c r="I7" s="1">
        <f t="shared" si="0"/>
        <v>3.1879428099300839</v>
      </c>
      <c r="J7" s="1">
        <f>STDEV(B7:H7)/SQRT(4)</f>
        <v>0.36006213293539358</v>
      </c>
    </row>
    <row r="8" spans="1:10" x14ac:dyDescent="0.25">
      <c r="A8" t="s">
        <v>6</v>
      </c>
      <c r="B8" s="1">
        <v>17.952676772499263</v>
      </c>
      <c r="C8" s="1">
        <v>25.224154131561285</v>
      </c>
      <c r="D8" s="1">
        <v>21.092746857766326</v>
      </c>
      <c r="E8" s="1">
        <v>23.931770126422517</v>
      </c>
      <c r="F8" s="1"/>
      <c r="G8" s="1"/>
      <c r="H8" s="1"/>
      <c r="I8" s="1">
        <f t="shared" si="0"/>
        <v>22.05033697206235</v>
      </c>
      <c r="J8" s="1">
        <f>STDEV(B8:H8)/SQRT(4)</f>
        <v>1.6155675992855709</v>
      </c>
    </row>
    <row r="9" spans="1:10" x14ac:dyDescent="0.25">
      <c r="A9" t="s">
        <v>7</v>
      </c>
      <c r="B9" s="1">
        <v>5.1272582864315801</v>
      </c>
      <c r="C9" s="1">
        <v>4.5033801611239594</v>
      </c>
      <c r="D9" s="1">
        <v>4.2961238159348003</v>
      </c>
      <c r="E9" s="1"/>
      <c r="F9" s="1"/>
      <c r="G9" s="1"/>
      <c r="H9" s="1"/>
      <c r="I9" s="1">
        <f t="shared" si="0"/>
        <v>4.6422540878301133</v>
      </c>
      <c r="J9" s="1">
        <f>STDEV(B9:H9)/SQRT(3)</f>
        <v>0.24977363261633539</v>
      </c>
    </row>
    <row r="10" spans="1:10" x14ac:dyDescent="0.25">
      <c r="A10" t="s">
        <v>0</v>
      </c>
      <c r="B10" s="1">
        <v>4.2568570150814171</v>
      </c>
      <c r="C10" s="1">
        <v>4.1570553672976285</v>
      </c>
      <c r="D10" s="1">
        <v>3.7440013186438277</v>
      </c>
      <c r="E10" s="1">
        <v>8.3836402919429389</v>
      </c>
      <c r="F10" s="1">
        <v>7.1210498694123405</v>
      </c>
      <c r="G10" s="1">
        <v>6.8230975789741546</v>
      </c>
      <c r="H10" s="1"/>
      <c r="I10" s="1">
        <f t="shared" si="0"/>
        <v>5.747616906892052</v>
      </c>
      <c r="J10" s="1">
        <f t="shared" ref="J10" si="1">STDEV(B10:H10)/SQRT(7)</f>
        <v>0.73208747636631577</v>
      </c>
    </row>
    <row r="11" spans="1:10" x14ac:dyDescent="0.25">
      <c r="A11" t="s">
        <v>1</v>
      </c>
      <c r="B11" s="1">
        <v>11.027452809791003</v>
      </c>
      <c r="C11" s="1">
        <v>10.527574931846924</v>
      </c>
      <c r="D11" s="1">
        <v>9.7191024875533216</v>
      </c>
      <c r="E11" s="1"/>
      <c r="F11" s="1"/>
      <c r="G11" s="1"/>
      <c r="H11" s="1"/>
      <c r="I11" s="1">
        <f t="shared" si="0"/>
        <v>10.424710076397083</v>
      </c>
      <c r="J11" s="1">
        <f>STDEV(B11:H11)/SQRT(6)</f>
        <v>0.2695307729152952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K11" sqref="K11"/>
    </sheetView>
  </sheetViews>
  <sheetFormatPr defaultRowHeight="15" x14ac:dyDescent="0.25"/>
  <cols>
    <col min="1" max="1" width="12" customWidth="1"/>
    <col min="2" max="2" width="12.85546875" customWidth="1"/>
    <col min="3" max="3" width="12.5703125" customWidth="1"/>
    <col min="4" max="4" width="11.28515625" customWidth="1"/>
  </cols>
  <sheetData>
    <row r="1" spans="1:6" x14ac:dyDescent="0.25">
      <c r="A1" s="6" t="s">
        <v>60</v>
      </c>
    </row>
    <row r="3" spans="1:6" x14ac:dyDescent="0.25">
      <c r="A3" s="5" t="s">
        <v>84</v>
      </c>
      <c r="B3" s="5"/>
      <c r="C3" s="5"/>
    </row>
    <row r="5" spans="1:6" x14ac:dyDescent="0.25">
      <c r="C5" t="s">
        <v>47</v>
      </c>
    </row>
    <row r="6" spans="1:6" x14ac:dyDescent="0.25">
      <c r="A6" t="s">
        <v>46</v>
      </c>
      <c r="C6" t="s">
        <v>45</v>
      </c>
    </row>
    <row r="7" spans="1:6" x14ac:dyDescent="0.25">
      <c r="A7" t="s">
        <v>44</v>
      </c>
      <c r="B7" t="s">
        <v>43</v>
      </c>
      <c r="C7" t="s">
        <v>42</v>
      </c>
      <c r="D7" t="s">
        <v>41</v>
      </c>
      <c r="E7" t="s">
        <v>40</v>
      </c>
      <c r="F7" t="s">
        <v>9</v>
      </c>
    </row>
    <row r="8" spans="1:6" x14ac:dyDescent="0.25">
      <c r="A8" s="8">
        <v>1E-3</v>
      </c>
      <c r="B8">
        <v>36.56</v>
      </c>
      <c r="C8">
        <v>54.37</v>
      </c>
      <c r="D8">
        <v>37.47</v>
      </c>
      <c r="E8">
        <v>42.8</v>
      </c>
      <c r="F8">
        <v>5.79</v>
      </c>
    </row>
    <row r="9" spans="1:6" x14ac:dyDescent="0.25">
      <c r="A9">
        <v>0.625</v>
      </c>
      <c r="B9">
        <v>44.52</v>
      </c>
      <c r="C9">
        <v>43.4</v>
      </c>
      <c r="D9">
        <v>46.2</v>
      </c>
      <c r="E9">
        <v>44.7</v>
      </c>
      <c r="F9">
        <v>0.81</v>
      </c>
    </row>
    <row r="10" spans="1:6" x14ac:dyDescent="0.25">
      <c r="A10">
        <v>1.25</v>
      </c>
      <c r="B10">
        <v>39.01</v>
      </c>
      <c r="C10">
        <v>40.61</v>
      </c>
      <c r="D10">
        <v>38.03</v>
      </c>
      <c r="E10">
        <v>39.22</v>
      </c>
      <c r="F10">
        <v>0.75</v>
      </c>
    </row>
    <row r="11" spans="1:6" x14ac:dyDescent="0.25">
      <c r="A11">
        <v>2.5</v>
      </c>
      <c r="B11">
        <v>43.49</v>
      </c>
      <c r="C11">
        <v>43.42</v>
      </c>
      <c r="D11">
        <v>42.09</v>
      </c>
      <c r="E11">
        <v>43</v>
      </c>
      <c r="F11">
        <v>0.46</v>
      </c>
    </row>
    <row r="12" spans="1:6" x14ac:dyDescent="0.25">
      <c r="A12">
        <v>5</v>
      </c>
      <c r="B12">
        <v>32.42</v>
      </c>
      <c r="C12">
        <v>25.14</v>
      </c>
      <c r="D12">
        <v>27.92</v>
      </c>
      <c r="E12">
        <v>28.49</v>
      </c>
      <c r="F12">
        <v>2.12</v>
      </c>
    </row>
    <row r="13" spans="1:6" x14ac:dyDescent="0.25">
      <c r="A13">
        <v>10</v>
      </c>
      <c r="B13">
        <v>23.96</v>
      </c>
      <c r="C13">
        <v>25.01</v>
      </c>
      <c r="D13">
        <v>20.67</v>
      </c>
      <c r="E13">
        <v>23.21</v>
      </c>
      <c r="F13">
        <v>1.3</v>
      </c>
    </row>
    <row r="14" spans="1:6" x14ac:dyDescent="0.25">
      <c r="A14">
        <v>20</v>
      </c>
      <c r="B14">
        <v>16.54</v>
      </c>
      <c r="C14">
        <v>23.67</v>
      </c>
      <c r="D14">
        <v>11.31</v>
      </c>
      <c r="E14">
        <v>17.170000000000002</v>
      </c>
      <c r="F14">
        <v>3.58</v>
      </c>
    </row>
    <row r="15" spans="1:6" x14ac:dyDescent="0.25">
      <c r="A15">
        <v>40</v>
      </c>
      <c r="B15">
        <v>10.91</v>
      </c>
      <c r="C15">
        <v>13.9</v>
      </c>
      <c r="D15">
        <v>10.43</v>
      </c>
      <c r="E15">
        <v>11.75</v>
      </c>
      <c r="F15">
        <v>1.0900000000000001</v>
      </c>
    </row>
    <row r="16" spans="1:6" x14ac:dyDescent="0.25">
      <c r="A16">
        <v>80</v>
      </c>
      <c r="B16">
        <v>3.31</v>
      </c>
      <c r="C16">
        <v>3.52</v>
      </c>
      <c r="D16">
        <v>3.4</v>
      </c>
      <c r="E16">
        <v>3.41</v>
      </c>
      <c r="F16">
        <v>0.06</v>
      </c>
    </row>
    <row r="17" spans="1:6" x14ac:dyDescent="0.25">
      <c r="A17">
        <v>160</v>
      </c>
      <c r="B17">
        <v>4.4400000000000004</v>
      </c>
      <c r="C17">
        <v>4.32</v>
      </c>
      <c r="D17">
        <v>4.1500000000000004</v>
      </c>
      <c r="E17">
        <v>4.3</v>
      </c>
      <c r="F17">
        <v>0.08</v>
      </c>
    </row>
    <row r="19" spans="1:6" x14ac:dyDescent="0.25">
      <c r="A19" t="s">
        <v>39</v>
      </c>
      <c r="B19">
        <v>12.43</v>
      </c>
      <c r="C19">
        <v>18.82</v>
      </c>
      <c r="D19">
        <v>8.31</v>
      </c>
      <c r="E19">
        <v>13.2</v>
      </c>
      <c r="F19">
        <v>3.1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A3" sqref="A3"/>
    </sheetView>
  </sheetViews>
  <sheetFormatPr defaultRowHeight="15" x14ac:dyDescent="0.25"/>
  <cols>
    <col min="2" max="2" width="12.85546875" bestFit="1" customWidth="1"/>
    <col min="3" max="3" width="10.5703125" bestFit="1" customWidth="1"/>
    <col min="4" max="4" width="11.5703125" bestFit="1" customWidth="1"/>
    <col min="5" max="5" width="10.5703125" bestFit="1" customWidth="1"/>
    <col min="6" max="6" width="11.5703125" bestFit="1" customWidth="1"/>
    <col min="7" max="7" width="10.5703125" bestFit="1" customWidth="1"/>
    <col min="8" max="8" width="12.5703125" bestFit="1" customWidth="1"/>
    <col min="9" max="9" width="10.5703125" bestFit="1" customWidth="1"/>
    <col min="10" max="10" width="11.5703125" bestFit="1" customWidth="1"/>
    <col min="11" max="11" width="10.5703125" bestFit="1" customWidth="1"/>
  </cols>
  <sheetData>
    <row r="1" spans="1:11" x14ac:dyDescent="0.25">
      <c r="A1" t="s">
        <v>73</v>
      </c>
    </row>
    <row r="2" spans="1:11" x14ac:dyDescent="0.25">
      <c r="A2" t="s">
        <v>89</v>
      </c>
    </row>
    <row r="3" spans="1:11" x14ac:dyDescent="0.25">
      <c r="B3" t="s">
        <v>67</v>
      </c>
      <c r="D3" t="s">
        <v>68</v>
      </c>
      <c r="F3" t="s">
        <v>69</v>
      </c>
      <c r="H3" t="s">
        <v>70</v>
      </c>
      <c r="J3" t="s">
        <v>71</v>
      </c>
    </row>
    <row r="4" spans="1:11" x14ac:dyDescent="0.25">
      <c r="B4" t="s">
        <v>13</v>
      </c>
      <c r="C4" t="s">
        <v>9</v>
      </c>
      <c r="D4" t="s">
        <v>13</v>
      </c>
      <c r="E4" t="s">
        <v>9</v>
      </c>
      <c r="F4" t="s">
        <v>13</v>
      </c>
      <c r="G4" t="s">
        <v>9</v>
      </c>
      <c r="H4" t="s">
        <v>13</v>
      </c>
      <c r="I4" t="s">
        <v>9</v>
      </c>
      <c r="J4" t="s">
        <v>13</v>
      </c>
      <c r="K4" t="s">
        <v>9</v>
      </c>
    </row>
    <row r="5" spans="1:11" x14ac:dyDescent="0.25">
      <c r="A5" t="s">
        <v>2</v>
      </c>
      <c r="B5" s="1">
        <v>-2.0954427358632159</v>
      </c>
      <c r="C5" s="1">
        <v>2.2156306081798807</v>
      </c>
      <c r="D5" s="1">
        <v>-7.7485267316056223</v>
      </c>
      <c r="E5" s="1">
        <v>5.0309764879896282</v>
      </c>
      <c r="F5" s="1">
        <v>49.29278656791039</v>
      </c>
      <c r="G5" s="1">
        <v>2.8540776014761522</v>
      </c>
      <c r="H5" s="1">
        <v>2.9376083946510172</v>
      </c>
      <c r="I5" s="1">
        <v>3.263573681545398</v>
      </c>
      <c r="J5" s="1">
        <v>83.66836093812509</v>
      </c>
      <c r="K5" s="1">
        <v>0.88442256862485502</v>
      </c>
    </row>
    <row r="6" spans="1:11" x14ac:dyDescent="0.25">
      <c r="A6" t="s">
        <v>15</v>
      </c>
      <c r="B6" s="1">
        <v>9.8716810618125805</v>
      </c>
      <c r="C6" s="1">
        <v>3.5566601163262237</v>
      </c>
      <c r="D6" s="1">
        <v>12.641115135769908</v>
      </c>
      <c r="E6" s="1">
        <v>4.5145963631754746</v>
      </c>
      <c r="F6" s="1">
        <v>89.959543181306557</v>
      </c>
      <c r="G6" s="1">
        <v>1.1012431144544037</v>
      </c>
      <c r="H6" s="1">
        <v>69.461310003065435</v>
      </c>
      <c r="I6" s="1">
        <v>1.2321600080173232</v>
      </c>
      <c r="J6" s="1">
        <v>87.528172122550757</v>
      </c>
      <c r="K6" s="1">
        <v>0.88026378132930738</v>
      </c>
    </row>
    <row r="7" spans="1:11" x14ac:dyDescent="0.25">
      <c r="A7" t="s">
        <v>16</v>
      </c>
      <c r="B7" s="1">
        <v>0.48024265321100756</v>
      </c>
      <c r="C7" s="1">
        <v>0.91367917127032661</v>
      </c>
      <c r="D7" s="1">
        <v>13.223953406197666</v>
      </c>
      <c r="E7" s="1">
        <v>1.3547035385110318</v>
      </c>
      <c r="F7" s="1">
        <v>68.290697541826844</v>
      </c>
      <c r="G7" s="1">
        <v>1.358683663499388</v>
      </c>
      <c r="H7" s="1">
        <v>21.830193699526152</v>
      </c>
      <c r="I7" s="1">
        <v>3.3811562179621015</v>
      </c>
      <c r="J7" s="1">
        <v>93.818737511993675</v>
      </c>
      <c r="K7" s="1">
        <v>0.37287852030808666</v>
      </c>
    </row>
    <row r="8" spans="1:11" x14ac:dyDescent="0.25">
      <c r="A8" t="s">
        <v>17</v>
      </c>
      <c r="B8" s="1">
        <v>-1.9092421495143554</v>
      </c>
      <c r="C8" s="1">
        <v>0.71264231607317519</v>
      </c>
      <c r="D8" s="1">
        <v>12.597533244016333</v>
      </c>
      <c r="E8" s="1">
        <v>1.571288741253112</v>
      </c>
      <c r="F8" s="1">
        <v>88.475632221943684</v>
      </c>
      <c r="G8" s="1">
        <v>0.43007305882161628</v>
      </c>
      <c r="H8" s="1">
        <v>43.753110962145563</v>
      </c>
      <c r="I8" s="1">
        <v>2.7082927679158781</v>
      </c>
      <c r="J8" s="1">
        <v>97.193894976288746</v>
      </c>
      <c r="K8" s="1">
        <v>0.24661336731635369</v>
      </c>
    </row>
    <row r="9" spans="1:11" x14ac:dyDescent="0.25">
      <c r="A9" t="s">
        <v>72</v>
      </c>
      <c r="B9" s="1">
        <v>50.18</v>
      </c>
      <c r="C9" s="1">
        <v>5.34</v>
      </c>
      <c r="D9" s="1">
        <v>47.87</v>
      </c>
      <c r="E9" s="1">
        <v>5.76</v>
      </c>
      <c r="F9" s="1">
        <v>51.749230035745789</v>
      </c>
      <c r="G9" s="1">
        <v>3.9655335463675359</v>
      </c>
      <c r="H9" s="1">
        <v>46.96700647911473</v>
      </c>
      <c r="I9" s="1">
        <v>1.5605195058153571</v>
      </c>
      <c r="J9" s="1">
        <v>91.919412773265989</v>
      </c>
      <c r="K9" s="1">
        <v>0.3055534490378598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zoomScaleNormal="100" workbookViewId="0">
      <selection activeCell="A2" sqref="A2:G23"/>
    </sheetView>
  </sheetViews>
  <sheetFormatPr defaultRowHeight="15" x14ac:dyDescent="0.25"/>
  <cols>
    <col min="1" max="1" width="18.5703125" bestFit="1" customWidth="1"/>
    <col min="4" max="4" width="11.5703125" bestFit="1" customWidth="1"/>
    <col min="5" max="5" width="9.5703125" bestFit="1" customWidth="1"/>
    <col min="6" max="6" width="11.5703125" bestFit="1" customWidth="1"/>
    <col min="7" max="7" width="9.5703125" bestFit="1" customWidth="1"/>
    <col min="9" max="9" width="18.5703125" bestFit="1" customWidth="1"/>
    <col min="12" max="12" width="11.5703125" bestFit="1" customWidth="1"/>
    <col min="13" max="13" width="9.5703125" bestFit="1" customWidth="1"/>
    <col min="14" max="14" width="11.5703125" bestFit="1" customWidth="1"/>
    <col min="15" max="15" width="9.7109375" bestFit="1" customWidth="1"/>
  </cols>
  <sheetData>
    <row r="1" spans="1:15" x14ac:dyDescent="0.25">
      <c r="A1" t="s">
        <v>91</v>
      </c>
    </row>
    <row r="2" spans="1:15" x14ac:dyDescent="0.25">
      <c r="A2" s="19"/>
      <c r="B2" s="21" t="s">
        <v>63</v>
      </c>
      <c r="C2" s="19"/>
      <c r="D2" s="19"/>
      <c r="E2" s="19"/>
      <c r="F2" s="19"/>
      <c r="G2" s="19"/>
      <c r="H2" s="19"/>
      <c r="J2" s="5" t="s">
        <v>65</v>
      </c>
    </row>
    <row r="3" spans="1:15" x14ac:dyDescent="0.25">
      <c r="A3" s="21" t="s">
        <v>0</v>
      </c>
      <c r="B3" s="19" t="s">
        <v>43</v>
      </c>
      <c r="C3" s="19"/>
      <c r="D3" s="19" t="s">
        <v>42</v>
      </c>
      <c r="E3" s="19"/>
      <c r="F3" s="19" t="s">
        <v>41</v>
      </c>
      <c r="G3" s="19"/>
      <c r="H3" s="19"/>
      <c r="I3" s="5" t="s">
        <v>0</v>
      </c>
      <c r="J3" t="s">
        <v>43</v>
      </c>
      <c r="L3" t="s">
        <v>42</v>
      </c>
      <c r="N3" t="s">
        <v>41</v>
      </c>
    </row>
    <row r="4" spans="1:15" x14ac:dyDescent="0.25">
      <c r="A4" s="19" t="s">
        <v>62</v>
      </c>
      <c r="B4" s="19" t="s">
        <v>13</v>
      </c>
      <c r="C4" s="19" t="s">
        <v>9</v>
      </c>
      <c r="D4" s="19" t="s">
        <v>13</v>
      </c>
      <c r="E4" s="19" t="s">
        <v>9</v>
      </c>
      <c r="F4" s="19" t="s">
        <v>13</v>
      </c>
      <c r="G4" s="19" t="s">
        <v>9</v>
      </c>
      <c r="H4" s="19"/>
      <c r="I4" t="s">
        <v>62</v>
      </c>
      <c r="J4" t="s">
        <v>13</v>
      </c>
      <c r="K4" t="s">
        <v>9</v>
      </c>
      <c r="L4" t="s">
        <v>13</v>
      </c>
      <c r="M4" t="s">
        <v>9</v>
      </c>
      <c r="N4" t="s">
        <v>13</v>
      </c>
      <c r="O4" t="s">
        <v>9</v>
      </c>
    </row>
    <row r="5" spans="1:15" x14ac:dyDescent="0.25">
      <c r="A5" s="8">
        <v>1E-3</v>
      </c>
      <c r="B5" s="9">
        <v>100</v>
      </c>
      <c r="C5" s="9">
        <v>3.8995861270294347</v>
      </c>
      <c r="D5" s="9">
        <v>100</v>
      </c>
      <c r="E5" s="9">
        <v>0.58257982665150365</v>
      </c>
      <c r="F5" s="9">
        <v>100</v>
      </c>
      <c r="G5" s="22">
        <v>1.6752176571979276</v>
      </c>
      <c r="H5" s="19"/>
      <c r="I5" s="11">
        <v>1E-3</v>
      </c>
      <c r="J5" s="1">
        <v>93.812031360684571</v>
      </c>
      <c r="K5" s="1">
        <v>1.2247481201585775</v>
      </c>
      <c r="L5" s="1">
        <v>100</v>
      </c>
      <c r="M5" s="1">
        <v>3.1897602632690427</v>
      </c>
      <c r="N5" s="1">
        <v>100</v>
      </c>
      <c r="O5" s="1">
        <v>2.5554671437498939</v>
      </c>
    </row>
    <row r="6" spans="1:15" x14ac:dyDescent="0.25">
      <c r="A6" s="19">
        <v>9.375E-2</v>
      </c>
      <c r="B6" s="9">
        <v>91.63568383383182</v>
      </c>
      <c r="C6" s="9">
        <v>1.8137428842084524</v>
      </c>
      <c r="D6" s="9"/>
      <c r="E6" s="9"/>
      <c r="F6" s="9"/>
      <c r="G6" s="9"/>
      <c r="H6" s="19"/>
      <c r="I6" s="11">
        <v>9.375E-2</v>
      </c>
      <c r="J6" s="1">
        <v>95.988849015305277</v>
      </c>
      <c r="K6" s="1">
        <v>6.9123890808152506</v>
      </c>
      <c r="L6" s="1"/>
      <c r="M6" s="1"/>
      <c r="N6" s="1"/>
      <c r="O6" s="1"/>
    </row>
    <row r="7" spans="1:15" x14ac:dyDescent="0.25">
      <c r="A7" s="19">
        <v>0.1875</v>
      </c>
      <c r="B7" s="9">
        <v>88.925184795467146</v>
      </c>
      <c r="C7" s="9">
        <v>5.6328927143873813</v>
      </c>
      <c r="D7" s="9"/>
      <c r="E7" s="9"/>
      <c r="F7" s="9"/>
      <c r="G7" s="9"/>
      <c r="H7" s="19"/>
      <c r="I7" s="11">
        <v>0.1875</v>
      </c>
      <c r="J7" s="1">
        <v>93.91828084335431</v>
      </c>
      <c r="K7" s="1">
        <v>1.9340683050429066</v>
      </c>
      <c r="L7" s="1"/>
      <c r="M7" s="1"/>
      <c r="N7" s="1"/>
      <c r="O7" s="1"/>
    </row>
    <row r="8" spans="1:15" x14ac:dyDescent="0.25">
      <c r="A8" s="19">
        <v>0.3125</v>
      </c>
      <c r="B8" s="9"/>
      <c r="C8" s="9"/>
      <c r="D8" s="9">
        <v>90.110874191694279</v>
      </c>
      <c r="E8" s="9">
        <v>5.2740041645518918</v>
      </c>
      <c r="F8" s="9">
        <v>90.226780874847961</v>
      </c>
      <c r="G8" s="22">
        <v>1.3567965896407617</v>
      </c>
      <c r="H8" s="19"/>
      <c r="I8" s="11">
        <v>0.3125</v>
      </c>
      <c r="J8" s="1"/>
      <c r="K8" s="1"/>
      <c r="L8" s="1">
        <v>87.477122385560321</v>
      </c>
      <c r="M8" s="1">
        <v>2.8498745017671072</v>
      </c>
      <c r="N8" s="1">
        <v>82.591801494066772</v>
      </c>
      <c r="O8" s="1">
        <v>2.2086850173144557</v>
      </c>
    </row>
    <row r="9" spans="1:15" x14ac:dyDescent="0.25">
      <c r="A9" s="19">
        <v>0.375</v>
      </c>
      <c r="B9" s="9">
        <v>85.853823307074535</v>
      </c>
      <c r="C9" s="9">
        <v>4.8179874387570818</v>
      </c>
      <c r="D9" s="9"/>
      <c r="E9" s="9"/>
      <c r="F9" s="9"/>
      <c r="G9" s="9"/>
      <c r="H9" s="19"/>
      <c r="I9" s="11">
        <v>0.375</v>
      </c>
      <c r="J9" s="1">
        <v>79.742535164806839</v>
      </c>
      <c r="K9" s="1">
        <v>4.0379253957407677</v>
      </c>
      <c r="L9" s="1"/>
      <c r="M9" s="1"/>
      <c r="N9" s="1"/>
      <c r="O9" s="1"/>
    </row>
    <row r="10" spans="1:15" x14ac:dyDescent="0.25">
      <c r="A10" s="19">
        <v>0.625</v>
      </c>
      <c r="B10" s="9"/>
      <c r="C10" s="9"/>
      <c r="D10" s="9">
        <v>85.158299625529125</v>
      </c>
      <c r="E10" s="9">
        <v>3.1359890443993326</v>
      </c>
      <c r="F10" s="9">
        <v>85.255686122139522</v>
      </c>
      <c r="G10" s="22">
        <v>1.8070039353439997</v>
      </c>
      <c r="H10" s="19"/>
      <c r="I10" s="11">
        <v>0.625</v>
      </c>
      <c r="J10" s="1"/>
      <c r="K10" s="1"/>
      <c r="L10" s="1">
        <v>78.034901083107584</v>
      </c>
      <c r="M10" s="1">
        <v>4.237482228093338</v>
      </c>
      <c r="N10" s="1">
        <v>72.244557816987225</v>
      </c>
      <c r="O10" s="1">
        <v>1.5430532590096473</v>
      </c>
    </row>
    <row r="11" spans="1:15" x14ac:dyDescent="0.25">
      <c r="A11" s="19">
        <v>0.75</v>
      </c>
      <c r="B11" s="9">
        <v>76.059288775052963</v>
      </c>
      <c r="C11" s="9">
        <v>2.7756281894418366</v>
      </c>
      <c r="D11" s="9"/>
      <c r="E11" s="9"/>
      <c r="F11" s="9"/>
      <c r="G11" s="9"/>
      <c r="H11" s="19"/>
      <c r="I11" s="15">
        <v>1.25</v>
      </c>
      <c r="J11" s="1"/>
      <c r="K11" s="1"/>
      <c r="L11" s="1">
        <v>71.361565851074474</v>
      </c>
      <c r="M11" s="1">
        <v>2.1459393641685933</v>
      </c>
      <c r="N11" s="1">
        <v>65.688357519408441</v>
      </c>
      <c r="O11" s="1">
        <v>1.3078637232503785</v>
      </c>
    </row>
    <row r="12" spans="1:15" x14ac:dyDescent="0.25">
      <c r="A12" s="19">
        <v>1.25</v>
      </c>
      <c r="B12" s="9"/>
      <c r="C12" s="9"/>
      <c r="D12" s="9">
        <v>64.51014881666336</v>
      </c>
      <c r="E12" s="9">
        <v>1.6635299258555334</v>
      </c>
      <c r="F12" s="9">
        <v>80.059182609754444</v>
      </c>
      <c r="G12" s="22">
        <v>0.18183181377012678</v>
      </c>
      <c r="H12" s="19"/>
      <c r="I12" s="15">
        <v>2.5</v>
      </c>
      <c r="J12" s="1"/>
      <c r="K12" s="1"/>
      <c r="L12" s="1">
        <v>63.043018261532701</v>
      </c>
      <c r="M12" s="1">
        <v>2.6831183458356387</v>
      </c>
      <c r="N12" s="1">
        <v>61.64722721982951</v>
      </c>
      <c r="O12" s="1">
        <v>1.6542363634761408</v>
      </c>
    </row>
    <row r="13" spans="1:15" x14ac:dyDescent="0.25">
      <c r="A13" s="19">
        <v>2.5</v>
      </c>
      <c r="B13" s="9"/>
      <c r="C13" s="9"/>
      <c r="D13" s="9">
        <v>70.220963269444439</v>
      </c>
      <c r="E13" s="9">
        <v>1.8368112908198815</v>
      </c>
      <c r="F13" s="9">
        <v>68.250848950565143</v>
      </c>
      <c r="G13" s="22">
        <v>1.4648602309094485</v>
      </c>
      <c r="H13" s="19"/>
      <c r="I13" s="13">
        <v>5</v>
      </c>
      <c r="J13" s="1">
        <v>52.133367268554963</v>
      </c>
      <c r="K13" s="1">
        <v>5.7555582770662461</v>
      </c>
      <c r="L13" s="1">
        <v>49.212463021739723</v>
      </c>
      <c r="M13" s="1">
        <v>1.5400325728358506</v>
      </c>
      <c r="N13" s="1">
        <v>50.589692170914134</v>
      </c>
      <c r="O13" s="1">
        <v>1.9156311704577658</v>
      </c>
    </row>
    <row r="14" spans="1:15" x14ac:dyDescent="0.25">
      <c r="A14" s="19">
        <v>5</v>
      </c>
      <c r="B14" s="9">
        <v>49.821420805897112</v>
      </c>
      <c r="C14" s="9">
        <v>5.3428043338898874</v>
      </c>
      <c r="D14" s="9">
        <v>55.181437892290823</v>
      </c>
      <c r="E14" s="9">
        <v>2.5217944020637795</v>
      </c>
      <c r="F14" s="9">
        <v>53.159224313232698</v>
      </c>
      <c r="G14" s="22">
        <v>1.0659667088799991</v>
      </c>
      <c r="H14" s="19"/>
      <c r="I14" s="13">
        <v>10</v>
      </c>
      <c r="J14" s="1">
        <v>35.538919034316265</v>
      </c>
      <c r="K14" s="1">
        <v>3.4970887320320139</v>
      </c>
      <c r="L14" s="1">
        <v>40.087477048651074</v>
      </c>
      <c r="M14" s="1">
        <v>2.6054996983895524</v>
      </c>
      <c r="N14" s="1">
        <v>43.925482098921798</v>
      </c>
      <c r="O14" s="1">
        <v>1.5647365370918229</v>
      </c>
    </row>
    <row r="15" spans="1:15" x14ac:dyDescent="0.25">
      <c r="A15" s="19">
        <v>10</v>
      </c>
      <c r="B15" s="9">
        <v>34.673080144821171</v>
      </c>
      <c r="C15" s="9">
        <v>1.7957637964489788</v>
      </c>
      <c r="D15" s="9">
        <v>40.221862558077412</v>
      </c>
      <c r="E15" s="9">
        <v>2.7819941564082264</v>
      </c>
      <c r="F15" s="9">
        <v>42.293147832334881</v>
      </c>
      <c r="G15" s="22">
        <v>1.2861777917353747</v>
      </c>
      <c r="H15" s="19"/>
      <c r="I15" s="14">
        <v>20</v>
      </c>
      <c r="J15" s="1">
        <v>20.475074810236418</v>
      </c>
      <c r="K15" s="1">
        <v>1.9754751183778789</v>
      </c>
      <c r="L15" s="1">
        <v>26.514691482254761</v>
      </c>
      <c r="M15" s="1">
        <v>1.3256071535861891</v>
      </c>
      <c r="N15" s="1">
        <v>32.017475193222218</v>
      </c>
      <c r="O15" s="1">
        <v>0.9086780851109505</v>
      </c>
    </row>
    <row r="16" spans="1:15" x14ac:dyDescent="0.25">
      <c r="A16" s="19">
        <v>20</v>
      </c>
      <c r="B16" s="9">
        <v>21.05569220500912</v>
      </c>
      <c r="C16" s="9">
        <v>1.6728678570817883</v>
      </c>
      <c r="D16" s="9">
        <v>31.90474539400175</v>
      </c>
      <c r="E16" s="9">
        <v>2.4041577380365551</v>
      </c>
      <c r="F16" s="9">
        <v>30.2518499029437</v>
      </c>
      <c r="G16" s="22">
        <v>1.9610519131542272</v>
      </c>
      <c r="H16" s="19"/>
      <c r="I16" s="16">
        <v>40</v>
      </c>
      <c r="J16" s="1">
        <v>11.598524425801083</v>
      </c>
      <c r="K16" s="1">
        <v>0.57177124214548225</v>
      </c>
      <c r="L16" s="1">
        <v>19.298888996606404</v>
      </c>
      <c r="M16" s="1">
        <v>0.61667864277289686</v>
      </c>
      <c r="N16" s="1">
        <v>21.057125644834311</v>
      </c>
      <c r="O16" s="1">
        <v>1.201834142557457</v>
      </c>
    </row>
    <row r="17" spans="1:15" x14ac:dyDescent="0.25">
      <c r="A17" s="19">
        <v>40</v>
      </c>
      <c r="B17" s="9">
        <v>20.426456136883989</v>
      </c>
      <c r="C17" s="9">
        <v>1.1035769897398051</v>
      </c>
      <c r="D17" s="9">
        <v>17.20717419274418</v>
      </c>
      <c r="E17" s="9">
        <v>0.81387988138142575</v>
      </c>
      <c r="F17" s="9">
        <v>18.674817542562014</v>
      </c>
      <c r="G17" s="22">
        <v>0.76653373040612549</v>
      </c>
      <c r="H17" s="19"/>
      <c r="I17" s="11">
        <v>80</v>
      </c>
      <c r="J17" s="1">
        <v>8.6452035077905602</v>
      </c>
      <c r="K17" s="1">
        <v>0.90234690117032901</v>
      </c>
      <c r="L17" s="1">
        <v>18.225111397656448</v>
      </c>
      <c r="M17" s="1">
        <v>1.4190869303863194</v>
      </c>
      <c r="N17" s="1">
        <v>15.803729311089418</v>
      </c>
      <c r="O17" s="1">
        <v>0.52176439916356687</v>
      </c>
    </row>
    <row r="18" spans="1:15" x14ac:dyDescent="0.25">
      <c r="A18" s="19">
        <v>80</v>
      </c>
      <c r="B18" s="9">
        <v>8.8168950314805272</v>
      </c>
      <c r="C18" s="9">
        <v>0.83404127526517635</v>
      </c>
      <c r="D18" s="9">
        <v>12.075800560148146</v>
      </c>
      <c r="E18" s="9">
        <v>1.3249116596628612</v>
      </c>
      <c r="F18" s="9">
        <v>9.9086441389142212</v>
      </c>
      <c r="G18" s="22">
        <v>0.52420299215702715</v>
      </c>
      <c r="H18" s="19"/>
      <c r="I18" s="11">
        <v>160</v>
      </c>
      <c r="J18" s="1">
        <v>8.9086836928464255</v>
      </c>
      <c r="K18" s="1">
        <v>0.64814541287827165</v>
      </c>
      <c r="L18" s="1">
        <v>20.718278942792949</v>
      </c>
      <c r="M18" s="1">
        <v>1.1517747002162604</v>
      </c>
      <c r="N18" s="1">
        <v>16.209586907661894</v>
      </c>
      <c r="O18" s="1">
        <v>0.73458070129401476</v>
      </c>
    </row>
    <row r="19" spans="1:15" x14ac:dyDescent="0.25">
      <c r="A19" s="19">
        <v>160</v>
      </c>
      <c r="B19" s="9">
        <v>5.6289058295484748</v>
      </c>
      <c r="C19" s="9">
        <v>0.48310706379216256</v>
      </c>
      <c r="D19" s="9">
        <v>5.9064471197238193</v>
      </c>
      <c r="E19" s="9">
        <v>0.23970004263737593</v>
      </c>
      <c r="F19" s="9">
        <v>5.6932749725473357</v>
      </c>
      <c r="G19" s="22">
        <v>0.33802450265560913</v>
      </c>
      <c r="H19" s="19"/>
      <c r="I19" s="11">
        <v>225</v>
      </c>
      <c r="J19" s="1">
        <v>7.3192677694616988</v>
      </c>
      <c r="K19" s="1">
        <v>0.15974858461765418</v>
      </c>
      <c r="L19" s="1">
        <v>20.55763734389333</v>
      </c>
      <c r="M19" s="1">
        <v>1.9103514587823629</v>
      </c>
      <c r="N19" s="1">
        <v>18.830973647737661</v>
      </c>
      <c r="O19" s="1">
        <v>0.62016284356112195</v>
      </c>
    </row>
    <row r="20" spans="1:15" x14ac:dyDescent="0.25">
      <c r="A20" s="19">
        <v>225</v>
      </c>
      <c r="B20" s="9">
        <v>5.6867101521060235</v>
      </c>
      <c r="C20" s="9">
        <v>0.6354840220605249</v>
      </c>
      <c r="D20" s="9">
        <v>6.1622313460116409</v>
      </c>
      <c r="E20" s="9">
        <v>0.1045489914939903</v>
      </c>
      <c r="F20" s="9">
        <v>6.8822770332112198</v>
      </c>
      <c r="G20" s="22">
        <v>6.9472630960612569E-2</v>
      </c>
      <c r="H20" s="19"/>
      <c r="I20" s="5" t="s">
        <v>85</v>
      </c>
      <c r="J20" s="1">
        <v>5.6120000000000001</v>
      </c>
      <c r="K20" s="1"/>
      <c r="L20" s="1">
        <v>3.012</v>
      </c>
      <c r="M20" s="1"/>
      <c r="N20" s="1">
        <v>3.83</v>
      </c>
      <c r="O20" s="1"/>
    </row>
    <row r="21" spans="1:15" x14ac:dyDescent="0.25">
      <c r="A21" s="5" t="s">
        <v>85</v>
      </c>
      <c r="B21" s="19">
        <v>4.5999999999999996</v>
      </c>
      <c r="C21" s="19"/>
      <c r="D21" s="19">
        <v>6.6040000000000001</v>
      </c>
      <c r="E21" s="19"/>
      <c r="F21" s="19">
        <v>6.335</v>
      </c>
      <c r="G21" s="19"/>
      <c r="H21" s="19"/>
      <c r="I21" s="5" t="s">
        <v>87</v>
      </c>
      <c r="J21" s="1">
        <v>4.1513333333333335</v>
      </c>
      <c r="K21" s="1"/>
      <c r="L21" s="1"/>
      <c r="M21" s="1"/>
      <c r="N21" s="1"/>
      <c r="O21" s="1"/>
    </row>
    <row r="22" spans="1:15" x14ac:dyDescent="0.25">
      <c r="A22" s="5" t="s">
        <v>87</v>
      </c>
      <c r="B22" s="1">
        <v>5.8463333333333338</v>
      </c>
      <c r="I22" s="5" t="s">
        <v>9</v>
      </c>
      <c r="J22" s="1">
        <v>0.76755919062383082</v>
      </c>
      <c r="K22" s="1"/>
      <c r="L22" s="1"/>
      <c r="M22" s="1"/>
      <c r="N22" s="1"/>
      <c r="O22" s="1"/>
    </row>
    <row r="23" spans="1:15" x14ac:dyDescent="0.25">
      <c r="A23" s="5" t="s">
        <v>9</v>
      </c>
      <c r="B23" s="1">
        <v>0.62798628788993371</v>
      </c>
      <c r="J23" s="1"/>
      <c r="K23" s="1"/>
      <c r="L23" s="1"/>
      <c r="M23" s="1"/>
      <c r="N23" s="1"/>
      <c r="O23" s="1"/>
    </row>
    <row r="24" spans="1:15" x14ac:dyDescent="0.25">
      <c r="A24" s="5"/>
      <c r="B24" s="1"/>
      <c r="J24" s="1"/>
      <c r="K24" s="1"/>
      <c r="L24" s="1"/>
      <c r="M24" s="1"/>
      <c r="N24" s="1"/>
      <c r="O24" s="1"/>
    </row>
    <row r="25" spans="1:15" x14ac:dyDescent="0.25">
      <c r="A25" s="5" t="s">
        <v>2</v>
      </c>
      <c r="I25" s="5" t="s">
        <v>2</v>
      </c>
    </row>
    <row r="26" spans="1:15" x14ac:dyDescent="0.25">
      <c r="A26" t="s">
        <v>62</v>
      </c>
      <c r="B26" s="5" t="s">
        <v>63</v>
      </c>
      <c r="I26" t="s">
        <v>62</v>
      </c>
      <c r="J26" s="5" t="s">
        <v>65</v>
      </c>
    </row>
    <row r="27" spans="1:15" x14ac:dyDescent="0.25">
      <c r="A27" s="8">
        <v>1E-3</v>
      </c>
      <c r="B27" s="8">
        <v>100</v>
      </c>
      <c r="C27" s="8">
        <v>3.12</v>
      </c>
      <c r="I27" s="8">
        <v>1E-3</v>
      </c>
      <c r="J27" s="8">
        <v>100</v>
      </c>
      <c r="K27" s="8">
        <v>1.33</v>
      </c>
    </row>
    <row r="28" spans="1:15" x14ac:dyDescent="0.25">
      <c r="A28" s="8">
        <v>1.25</v>
      </c>
      <c r="B28" s="8">
        <v>99.74</v>
      </c>
      <c r="C28" s="8">
        <v>3.42</v>
      </c>
      <c r="I28" s="8">
        <v>1.25</v>
      </c>
      <c r="J28" s="8">
        <v>114.79</v>
      </c>
      <c r="K28" s="8">
        <v>7.99</v>
      </c>
    </row>
    <row r="29" spans="1:15" x14ac:dyDescent="0.25">
      <c r="A29" s="8">
        <v>2.5</v>
      </c>
      <c r="B29" s="8">
        <v>109.88</v>
      </c>
      <c r="C29" s="8">
        <v>0.93</v>
      </c>
      <c r="I29" s="8">
        <v>2.5</v>
      </c>
      <c r="J29" s="8">
        <v>107.57</v>
      </c>
      <c r="K29" s="8">
        <v>3.38</v>
      </c>
    </row>
    <row r="30" spans="1:15" x14ac:dyDescent="0.25">
      <c r="A30" s="8">
        <v>5</v>
      </c>
      <c r="B30" s="8">
        <v>102.1</v>
      </c>
      <c r="C30" s="8">
        <v>2.2200000000000002</v>
      </c>
      <c r="I30" s="8">
        <v>5</v>
      </c>
      <c r="J30" s="8">
        <v>107.75</v>
      </c>
      <c r="K30" s="8">
        <v>5.03</v>
      </c>
    </row>
    <row r="31" spans="1:15" x14ac:dyDescent="0.25">
      <c r="A31" s="8">
        <v>10</v>
      </c>
      <c r="B31" s="8">
        <v>100.82</v>
      </c>
      <c r="C31" s="8">
        <v>0.85</v>
      </c>
      <c r="I31" s="8">
        <v>10</v>
      </c>
      <c r="J31" s="8">
        <v>114.4</v>
      </c>
      <c r="K31" s="8">
        <v>5.31</v>
      </c>
    </row>
    <row r="32" spans="1:15" x14ac:dyDescent="0.25">
      <c r="A32" s="8">
        <v>20</v>
      </c>
      <c r="B32" s="8">
        <v>110.03</v>
      </c>
      <c r="C32" s="8">
        <v>5.32</v>
      </c>
      <c r="I32" s="8">
        <v>20</v>
      </c>
      <c r="J32" s="8">
        <v>108.02</v>
      </c>
      <c r="K32" s="8">
        <v>2.96</v>
      </c>
    </row>
    <row r="33" spans="1:15" x14ac:dyDescent="0.25">
      <c r="A33" s="8">
        <v>40</v>
      </c>
      <c r="B33" s="8">
        <v>120.62</v>
      </c>
      <c r="C33" s="8">
        <v>2.77</v>
      </c>
      <c r="I33" s="8">
        <v>40</v>
      </c>
      <c r="J33" s="8">
        <v>132.21</v>
      </c>
      <c r="K33" s="8">
        <v>4.38</v>
      </c>
    </row>
    <row r="34" spans="1:15" x14ac:dyDescent="0.25">
      <c r="A34" s="8">
        <v>80</v>
      </c>
      <c r="B34" s="8">
        <v>121.35</v>
      </c>
      <c r="C34" s="8">
        <v>2.2999999999999998</v>
      </c>
      <c r="I34" s="8">
        <v>80</v>
      </c>
      <c r="J34" s="8">
        <v>130.08000000000001</v>
      </c>
      <c r="K34" s="8">
        <v>5.84</v>
      </c>
    </row>
    <row r="35" spans="1:15" x14ac:dyDescent="0.25">
      <c r="A35" s="8">
        <v>160</v>
      </c>
      <c r="B35" s="8">
        <v>125.18</v>
      </c>
      <c r="C35" s="8">
        <v>2.08</v>
      </c>
      <c r="I35" s="8">
        <v>160</v>
      </c>
      <c r="J35" s="8">
        <v>118.85</v>
      </c>
      <c r="K35" s="8">
        <v>1.7</v>
      </c>
    </row>
    <row r="36" spans="1:15" x14ac:dyDescent="0.25">
      <c r="A36" s="8">
        <v>225</v>
      </c>
      <c r="B36" s="8">
        <v>132.09</v>
      </c>
      <c r="C36" s="8">
        <v>0.16</v>
      </c>
      <c r="I36" s="8">
        <v>225</v>
      </c>
      <c r="J36" s="8">
        <v>129.55000000000001</v>
      </c>
      <c r="K36" s="8">
        <v>3.66</v>
      </c>
    </row>
    <row r="38" spans="1:15" x14ac:dyDescent="0.25">
      <c r="B38" s="5" t="s">
        <v>63</v>
      </c>
      <c r="J38" s="5" t="s">
        <v>65</v>
      </c>
    </row>
    <row r="39" spans="1:15" x14ac:dyDescent="0.25">
      <c r="A39" s="5" t="s">
        <v>15</v>
      </c>
      <c r="B39" t="s">
        <v>43</v>
      </c>
      <c r="D39" t="s">
        <v>42</v>
      </c>
      <c r="F39" t="s">
        <v>41</v>
      </c>
      <c r="I39" s="5" t="s">
        <v>15</v>
      </c>
      <c r="J39" t="s">
        <v>43</v>
      </c>
      <c r="L39" t="s">
        <v>42</v>
      </c>
      <c r="N39" t="s">
        <v>41</v>
      </c>
    </row>
    <row r="40" spans="1:15" x14ac:dyDescent="0.25">
      <c r="A40" t="s">
        <v>62</v>
      </c>
      <c r="B40" t="s">
        <v>13</v>
      </c>
      <c r="C40" t="s">
        <v>9</v>
      </c>
      <c r="D40" t="s">
        <v>13</v>
      </c>
      <c r="E40" t="s">
        <v>9</v>
      </c>
      <c r="F40" t="s">
        <v>13</v>
      </c>
      <c r="G40" t="s">
        <v>9</v>
      </c>
      <c r="I40" t="s">
        <v>62</v>
      </c>
      <c r="J40" t="s">
        <v>13</v>
      </c>
      <c r="K40" t="s">
        <v>9</v>
      </c>
      <c r="L40" t="s">
        <v>13</v>
      </c>
      <c r="M40" t="s">
        <v>9</v>
      </c>
      <c r="N40" t="s">
        <v>13</v>
      </c>
      <c r="O40" t="s">
        <v>9</v>
      </c>
    </row>
    <row r="41" spans="1:15" x14ac:dyDescent="0.25">
      <c r="A41" s="8">
        <v>1E-3</v>
      </c>
      <c r="B41" s="1">
        <v>100</v>
      </c>
      <c r="C41" s="1">
        <v>6.1503454626384233</v>
      </c>
      <c r="D41" s="1">
        <v>100</v>
      </c>
      <c r="E41" s="1">
        <v>3.1897602632690427</v>
      </c>
      <c r="F41" s="1">
        <v>100</v>
      </c>
      <c r="G41" s="1">
        <v>5.7892544125365015</v>
      </c>
      <c r="I41" s="8">
        <v>1E-3</v>
      </c>
      <c r="J41" s="1">
        <v>100</v>
      </c>
      <c r="K41" s="1">
        <v>3.5568419045036954</v>
      </c>
      <c r="L41" s="1">
        <v>100</v>
      </c>
      <c r="M41" s="1">
        <v>3.8544789038853846</v>
      </c>
      <c r="N41" s="1">
        <v>100</v>
      </c>
      <c r="O41" s="1">
        <v>2.9429900368729944</v>
      </c>
    </row>
    <row r="42" spans="1:15" x14ac:dyDescent="0.25">
      <c r="A42" s="12">
        <v>1.25</v>
      </c>
      <c r="B42" s="1">
        <v>108.12512222781136</v>
      </c>
      <c r="C42" s="1">
        <v>3.7665781781925203</v>
      </c>
      <c r="D42" s="1"/>
      <c r="E42" s="1"/>
      <c r="F42" s="1"/>
      <c r="G42" s="1"/>
      <c r="I42" s="15">
        <v>1.25</v>
      </c>
      <c r="J42" s="1">
        <v>102.32603121509931</v>
      </c>
      <c r="K42" s="1">
        <v>1.9620067541388881</v>
      </c>
      <c r="L42" s="1"/>
      <c r="M42" s="1"/>
      <c r="N42" s="1"/>
      <c r="O42" s="1"/>
    </row>
    <row r="43" spans="1:15" x14ac:dyDescent="0.25">
      <c r="A43" s="13">
        <v>2.5</v>
      </c>
      <c r="B43" s="1">
        <v>110.26315853993903</v>
      </c>
      <c r="C43" s="1">
        <v>2.5509659808599872</v>
      </c>
      <c r="D43" s="1"/>
      <c r="E43" s="1"/>
      <c r="F43" s="1"/>
      <c r="G43" s="1"/>
      <c r="I43" s="15">
        <v>2.5</v>
      </c>
      <c r="J43" s="1">
        <v>102.85036059145926</v>
      </c>
      <c r="K43" s="1">
        <v>3.3118420420799559</v>
      </c>
      <c r="L43" s="1">
        <v>83.600303444982927</v>
      </c>
      <c r="M43" s="1">
        <v>3.3723135570305809</v>
      </c>
      <c r="N43" s="1">
        <v>83.513010046747738</v>
      </c>
      <c r="O43" s="1">
        <v>1.9163041160399379</v>
      </c>
    </row>
    <row r="44" spans="1:15" x14ac:dyDescent="0.25">
      <c r="A44" s="14">
        <v>5</v>
      </c>
      <c r="B44" s="1"/>
      <c r="C44" s="1"/>
      <c r="D44" s="1">
        <v>83.000499746250057</v>
      </c>
      <c r="E44" s="1">
        <v>6.4169377957915197</v>
      </c>
      <c r="F44" s="1">
        <v>86.57439204073053</v>
      </c>
      <c r="G44" s="1">
        <v>3.9342460513657955</v>
      </c>
      <c r="I44" s="13">
        <v>5</v>
      </c>
      <c r="J44" s="1">
        <v>87.358884864230092</v>
      </c>
      <c r="K44" s="1">
        <v>4.5145963631754746</v>
      </c>
      <c r="L44" s="1">
        <v>74.484507604595507</v>
      </c>
      <c r="M44" s="1">
        <v>1.7501044228114127</v>
      </c>
      <c r="N44" s="1">
        <v>77.835508733630874</v>
      </c>
      <c r="O44" s="1">
        <v>2.5375592798393445</v>
      </c>
    </row>
    <row r="45" spans="1:15" x14ac:dyDescent="0.25">
      <c r="A45" s="14">
        <v>10</v>
      </c>
      <c r="B45" s="1">
        <v>108.32706697980639</v>
      </c>
      <c r="C45" s="1">
        <v>1.7219841036007242</v>
      </c>
      <c r="D45" s="1">
        <v>76.312892590025101</v>
      </c>
      <c r="E45" s="1">
        <v>6.1797308337496855</v>
      </c>
      <c r="F45" s="1">
        <v>77.110782962622935</v>
      </c>
      <c r="G45" s="1">
        <v>5.003670489306546</v>
      </c>
      <c r="I45" s="13">
        <v>10</v>
      </c>
      <c r="J45" s="1">
        <v>78.023258515389642</v>
      </c>
      <c r="K45" s="1">
        <v>4.1317075431990293</v>
      </c>
      <c r="L45" s="1">
        <v>62.821642862059036</v>
      </c>
      <c r="M45" s="1">
        <v>2.126030515889417</v>
      </c>
      <c r="N45" s="1">
        <v>73.919128613649789</v>
      </c>
      <c r="O45" s="1">
        <v>5.2728352741355735</v>
      </c>
    </row>
    <row r="46" spans="1:15" x14ac:dyDescent="0.25">
      <c r="A46" s="14">
        <v>20</v>
      </c>
      <c r="B46" s="1">
        <v>95.754471618987168</v>
      </c>
      <c r="C46" s="1">
        <v>4.2243647944738028</v>
      </c>
      <c r="D46" s="1">
        <v>73.176429443689798</v>
      </c>
      <c r="E46" s="1">
        <v>4.4653161892247688</v>
      </c>
      <c r="F46" s="1">
        <v>70.422161088294772</v>
      </c>
      <c r="G46" s="1">
        <v>4.2721315622739668</v>
      </c>
      <c r="I46" s="14">
        <v>20</v>
      </c>
      <c r="J46" s="1">
        <v>63.513355890086189</v>
      </c>
      <c r="K46" s="1">
        <v>2.7953257959824112</v>
      </c>
      <c r="L46" s="1">
        <v>64.033329559605988</v>
      </c>
      <c r="M46" s="1">
        <v>6.3503381569781077</v>
      </c>
      <c r="N46" s="1">
        <v>68.87453994125103</v>
      </c>
      <c r="O46" s="1">
        <v>3.1706718727617056</v>
      </c>
    </row>
    <row r="47" spans="1:15" x14ac:dyDescent="0.25">
      <c r="A47" s="14">
        <v>40</v>
      </c>
      <c r="B47" s="1">
        <v>85.776801011218708</v>
      </c>
      <c r="C47" s="1">
        <v>1.3563134459473156</v>
      </c>
      <c r="D47" s="1">
        <v>70.69221347185136</v>
      </c>
      <c r="E47" s="1">
        <v>0.63021596992423212</v>
      </c>
      <c r="F47" s="1">
        <v>65.659426824005394</v>
      </c>
      <c r="G47" s="1">
        <v>1.9764996307441791</v>
      </c>
      <c r="I47" s="16">
        <v>40</v>
      </c>
      <c r="J47" s="1">
        <v>48.124939333396661</v>
      </c>
      <c r="K47" s="1">
        <v>3.4403227698482044</v>
      </c>
      <c r="L47" s="1">
        <v>39.537280648615287</v>
      </c>
      <c r="M47" s="1">
        <v>3.1481411464092277</v>
      </c>
      <c r="N47" s="1">
        <v>52.302177127687855</v>
      </c>
      <c r="O47" s="1">
        <v>7.302001459013451</v>
      </c>
    </row>
    <row r="48" spans="1:15" x14ac:dyDescent="0.25">
      <c r="A48" s="14">
        <v>80</v>
      </c>
      <c r="B48" s="1">
        <v>73.8305078992841</v>
      </c>
      <c r="C48" s="1">
        <v>1.6289643634047843</v>
      </c>
      <c r="D48" s="1">
        <v>54.412931365234414</v>
      </c>
      <c r="E48" s="1">
        <v>3.6619085050381188</v>
      </c>
      <c r="F48" s="1">
        <v>55.652975908851836</v>
      </c>
      <c r="G48" s="1">
        <v>3.6922800711820898</v>
      </c>
      <c r="I48" s="11">
        <v>80</v>
      </c>
      <c r="J48" s="1">
        <v>43.787824013766674</v>
      </c>
      <c r="K48" s="1">
        <v>3.0701059292190593</v>
      </c>
      <c r="L48" s="1">
        <v>35.226468463669541</v>
      </c>
      <c r="M48" s="1">
        <v>2.4512044977033991</v>
      </c>
      <c r="N48" s="1">
        <v>42.620477233436702</v>
      </c>
      <c r="O48" s="1">
        <v>3.9550307985135134</v>
      </c>
    </row>
    <row r="49" spans="1:15" x14ac:dyDescent="0.25">
      <c r="A49" s="14">
        <v>160</v>
      </c>
      <c r="B49" s="1">
        <v>54.512283855962579</v>
      </c>
      <c r="C49" s="1">
        <v>2.411466037300829</v>
      </c>
      <c r="D49" s="1">
        <v>41.171454732648662</v>
      </c>
      <c r="E49" s="1">
        <v>1.5477473271363484</v>
      </c>
      <c r="F49" s="1">
        <v>42.252655023089439</v>
      </c>
      <c r="G49" s="1">
        <v>2.5733568944305101</v>
      </c>
      <c r="I49" s="11">
        <v>160</v>
      </c>
      <c r="J49" s="1">
        <v>42.066864081623123</v>
      </c>
      <c r="K49" s="1">
        <v>0.87037160120954427</v>
      </c>
      <c r="L49" s="1"/>
      <c r="M49" s="1"/>
      <c r="N49" s="1"/>
      <c r="O49" s="1"/>
    </row>
    <row r="50" spans="1:15" x14ac:dyDescent="0.25">
      <c r="A50" s="14">
        <v>225</v>
      </c>
      <c r="B50" s="1">
        <v>60.691816122302008</v>
      </c>
      <c r="C50" s="1">
        <v>3.4508439081939928</v>
      </c>
      <c r="D50" s="1">
        <v>41.375077783837327</v>
      </c>
      <c r="E50" s="1">
        <v>4.7285827746645701</v>
      </c>
      <c r="F50" s="1">
        <v>39.20071749228066</v>
      </c>
      <c r="G50" s="1">
        <v>4.2433229331939488</v>
      </c>
      <c r="I50" s="11">
        <v>225</v>
      </c>
      <c r="J50" s="1">
        <v>42.035476843303563</v>
      </c>
      <c r="K50" s="1">
        <v>2.333917468004437</v>
      </c>
      <c r="L50" s="1">
        <v>30.92161496585079</v>
      </c>
      <c r="M50" s="1">
        <v>1.6414621526152462</v>
      </c>
      <c r="N50" s="1">
        <v>41.011118207058921</v>
      </c>
      <c r="O50" s="1">
        <v>3.4436369993167788</v>
      </c>
    </row>
    <row r="51" spans="1:15" x14ac:dyDescent="0.25">
      <c r="A51" s="5" t="s">
        <v>85</v>
      </c>
      <c r="B51">
        <v>52.38</v>
      </c>
      <c r="D51" s="12" t="s">
        <v>74</v>
      </c>
      <c r="F51" s="12" t="s">
        <v>74</v>
      </c>
      <c r="I51" s="5" t="s">
        <v>85</v>
      </c>
      <c r="J51">
        <v>12.93</v>
      </c>
      <c r="L51" s="12">
        <v>14.08</v>
      </c>
      <c r="N51">
        <v>20.79</v>
      </c>
    </row>
    <row r="52" spans="1:15" x14ac:dyDescent="0.25">
      <c r="A52" s="5" t="s">
        <v>87</v>
      </c>
      <c r="B52" t="s">
        <v>88</v>
      </c>
      <c r="I52" s="5" t="s">
        <v>87</v>
      </c>
      <c r="J52" s="17">
        <v>15.9</v>
      </c>
    </row>
    <row r="53" spans="1:15" x14ac:dyDescent="0.25">
      <c r="A53" s="5" t="s">
        <v>9</v>
      </c>
      <c r="I53" s="5" t="s">
        <v>9</v>
      </c>
      <c r="J53" s="18">
        <v>2.5</v>
      </c>
    </row>
    <row r="54" spans="1:15" x14ac:dyDescent="0.25">
      <c r="A54" s="5"/>
    </row>
    <row r="55" spans="1:15" x14ac:dyDescent="0.25">
      <c r="B55" s="5" t="s">
        <v>63</v>
      </c>
      <c r="J55" s="5" t="s">
        <v>65</v>
      </c>
    </row>
    <row r="56" spans="1:15" x14ac:dyDescent="0.25">
      <c r="A56" s="5" t="s">
        <v>16</v>
      </c>
      <c r="B56" t="s">
        <v>43</v>
      </c>
      <c r="D56" t="s">
        <v>42</v>
      </c>
      <c r="F56" t="s">
        <v>41</v>
      </c>
      <c r="I56" s="5" t="s">
        <v>16</v>
      </c>
      <c r="J56" t="s">
        <v>43</v>
      </c>
      <c r="L56" t="s">
        <v>42</v>
      </c>
      <c r="N56" t="s">
        <v>41</v>
      </c>
    </row>
    <row r="57" spans="1:15" x14ac:dyDescent="0.25">
      <c r="A57" t="s">
        <v>62</v>
      </c>
      <c r="B57" t="s">
        <v>13</v>
      </c>
      <c r="C57" t="s">
        <v>9</v>
      </c>
      <c r="D57" t="s">
        <v>13</v>
      </c>
      <c r="E57" t="s">
        <v>9</v>
      </c>
      <c r="F57" t="s">
        <v>13</v>
      </c>
      <c r="G57" t="s">
        <v>9</v>
      </c>
      <c r="I57" t="s">
        <v>62</v>
      </c>
      <c r="J57" t="s">
        <v>13</v>
      </c>
      <c r="K57" t="s">
        <v>9</v>
      </c>
      <c r="L57" t="s">
        <v>13</v>
      </c>
      <c r="M57" t="s">
        <v>9</v>
      </c>
      <c r="N57" t="s">
        <v>13</v>
      </c>
      <c r="O57" t="s">
        <v>9</v>
      </c>
    </row>
    <row r="58" spans="1:15" x14ac:dyDescent="0.25">
      <c r="A58" s="8">
        <v>1E-3</v>
      </c>
      <c r="B58" s="1">
        <v>100</v>
      </c>
      <c r="C58" s="1">
        <v>0.77187366489850651</v>
      </c>
      <c r="D58" s="1">
        <v>100</v>
      </c>
      <c r="E58" s="1">
        <v>1.6851015421893973</v>
      </c>
      <c r="F58" s="1">
        <v>100.00000000000001</v>
      </c>
      <c r="G58" s="1">
        <v>3.2641672191634541</v>
      </c>
      <c r="I58" s="8">
        <v>1E-3</v>
      </c>
      <c r="J58" s="1">
        <v>99.999999999999986</v>
      </c>
      <c r="K58" s="1">
        <v>1.3048817075988191</v>
      </c>
      <c r="L58" s="1">
        <v>100</v>
      </c>
      <c r="M58" s="1">
        <v>2.0776349668735064</v>
      </c>
      <c r="N58" s="1">
        <v>100</v>
      </c>
      <c r="O58" s="1">
        <v>3.5786104724863637</v>
      </c>
    </row>
    <row r="59" spans="1:15" x14ac:dyDescent="0.25">
      <c r="A59" s="15">
        <v>1.25</v>
      </c>
      <c r="B59" s="1">
        <v>109.66214070262144</v>
      </c>
      <c r="C59" s="1">
        <v>0.21532659996171527</v>
      </c>
      <c r="D59" s="1"/>
      <c r="E59" s="1"/>
      <c r="F59" s="1"/>
      <c r="G59" s="1"/>
      <c r="I59" s="15">
        <v>2.5</v>
      </c>
      <c r="J59" s="1">
        <v>94.632584370730001</v>
      </c>
      <c r="K59" s="1">
        <v>3.2227547935850485</v>
      </c>
      <c r="L59" s="1">
        <v>94.149503212025252</v>
      </c>
      <c r="M59" s="1">
        <v>2.5294979142833229</v>
      </c>
      <c r="N59" s="1">
        <v>92.89356495471489</v>
      </c>
      <c r="O59" s="1">
        <v>1.5067848515341122</v>
      </c>
    </row>
    <row r="60" spans="1:15" x14ac:dyDescent="0.25">
      <c r="A60" s="15">
        <v>2.5</v>
      </c>
      <c r="B60" s="1">
        <v>102.60941951345401</v>
      </c>
      <c r="C60" s="1">
        <v>1.4576361667822462</v>
      </c>
      <c r="D60" s="1"/>
      <c r="E60" s="1"/>
      <c r="F60" s="1"/>
      <c r="G60" s="1"/>
      <c r="I60" s="13">
        <v>5</v>
      </c>
      <c r="J60" s="1">
        <v>86.776046593802334</v>
      </c>
      <c r="K60" s="1">
        <v>1.3547035385110318</v>
      </c>
      <c r="L60" s="1">
        <v>92.43874620711631</v>
      </c>
      <c r="M60" s="1">
        <v>2.5447947693607635</v>
      </c>
      <c r="N60" s="1">
        <v>87.669514125135549</v>
      </c>
      <c r="O60" s="1">
        <v>1.4888999814657546</v>
      </c>
    </row>
    <row r="61" spans="1:15" x14ac:dyDescent="0.25">
      <c r="A61" s="13">
        <v>5</v>
      </c>
      <c r="B61" s="1">
        <v>99.519757346788992</v>
      </c>
      <c r="C61" s="1">
        <v>0.91367917127032661</v>
      </c>
      <c r="D61" s="1">
        <v>96.000997528249783</v>
      </c>
      <c r="E61" s="1">
        <v>0.60374634192179533</v>
      </c>
      <c r="F61" s="1">
        <v>90.277941910519232</v>
      </c>
      <c r="G61" s="1">
        <v>2.6418057961110777</v>
      </c>
      <c r="I61" s="13">
        <v>10</v>
      </c>
      <c r="J61" s="1">
        <v>79.383245803789293</v>
      </c>
      <c r="K61" s="1">
        <v>1.6428796190321886</v>
      </c>
      <c r="L61" s="1">
        <v>95.067178098482202</v>
      </c>
      <c r="M61" s="1">
        <v>3.1279677620308379</v>
      </c>
      <c r="N61" s="1">
        <v>89.622439588973663</v>
      </c>
      <c r="O61" s="1">
        <v>2.8219133306058066</v>
      </c>
    </row>
    <row r="62" spans="1:15" x14ac:dyDescent="0.25">
      <c r="A62" s="13">
        <v>10</v>
      </c>
      <c r="B62" s="1">
        <v>103.02965382927516</v>
      </c>
      <c r="C62" s="1">
        <v>5.7758711683549109</v>
      </c>
      <c r="D62" s="1">
        <v>91.450308541138881</v>
      </c>
      <c r="E62" s="1">
        <v>4.1814501075017638</v>
      </c>
      <c r="F62" s="1">
        <v>86.530148354796367</v>
      </c>
      <c r="G62" s="1">
        <v>0.95009663736333194</v>
      </c>
      <c r="I62" s="14">
        <v>20</v>
      </c>
      <c r="J62" s="1">
        <v>79.56444339056776</v>
      </c>
      <c r="K62" s="1">
        <v>1.5940789539376083</v>
      </c>
      <c r="L62" s="1">
        <v>103.70978320362158</v>
      </c>
      <c r="M62" s="1">
        <v>5.8253279250560697</v>
      </c>
      <c r="N62" s="1">
        <v>83.486191174099162</v>
      </c>
      <c r="O62" s="1">
        <v>1.6940193839869522</v>
      </c>
    </row>
    <row r="63" spans="1:15" x14ac:dyDescent="0.25">
      <c r="A63" s="14">
        <v>20</v>
      </c>
      <c r="B63" s="1">
        <v>101.70595498113273</v>
      </c>
      <c r="C63" s="1">
        <v>2.2227310839456917</v>
      </c>
      <c r="D63" s="1">
        <v>87.30022641874082</v>
      </c>
      <c r="E63" s="1">
        <v>1.5418621998057283</v>
      </c>
      <c r="F63" s="1">
        <v>95.487098951312376</v>
      </c>
      <c r="G63" s="1">
        <v>5.1965556246986209</v>
      </c>
      <c r="I63" s="16">
        <v>40</v>
      </c>
      <c r="J63" s="1">
        <v>76.12789240219395</v>
      </c>
      <c r="K63" s="1">
        <v>2.6741971556575743</v>
      </c>
      <c r="L63" s="1">
        <v>91.663603888383022</v>
      </c>
      <c r="M63" s="1">
        <v>1.9568923273467445</v>
      </c>
      <c r="N63" s="1">
        <v>81.872388914803835</v>
      </c>
      <c r="O63" s="1">
        <v>2.6649257394718262</v>
      </c>
    </row>
    <row r="64" spans="1:15" x14ac:dyDescent="0.25">
      <c r="A64" s="16">
        <v>40</v>
      </c>
      <c r="B64" s="1">
        <v>93.213065691567678</v>
      </c>
      <c r="C64" s="1">
        <v>1.1485303685767343</v>
      </c>
      <c r="D64" s="1">
        <v>83.407661169654958</v>
      </c>
      <c r="E64" s="1">
        <v>5.8106921729131571</v>
      </c>
      <c r="F64" s="1">
        <v>82.551009697035639</v>
      </c>
      <c r="G64" s="1">
        <v>1.5731726629065366</v>
      </c>
      <c r="I64" s="11">
        <v>80</v>
      </c>
      <c r="J64" s="1">
        <v>68.715305768244136</v>
      </c>
      <c r="K64" s="1">
        <v>0.46614711561491551</v>
      </c>
      <c r="L64" s="1">
        <v>81.889111452830903</v>
      </c>
      <c r="M64" s="1">
        <v>2.7412414717107132</v>
      </c>
      <c r="N64" s="1">
        <v>75.362075226597852</v>
      </c>
      <c r="O64" s="1">
        <v>2.0932960353160888</v>
      </c>
    </row>
    <row r="65" spans="1:15" x14ac:dyDescent="0.25">
      <c r="A65" s="11">
        <v>80</v>
      </c>
      <c r="B65" s="1">
        <v>93.197602277004606</v>
      </c>
      <c r="C65" s="1">
        <v>3.2658350141512416</v>
      </c>
      <c r="D65" s="1">
        <v>76.414667330745019</v>
      </c>
      <c r="E65" s="1">
        <v>1.7031561150860537</v>
      </c>
      <c r="F65" s="1">
        <v>79.076850846694626</v>
      </c>
      <c r="G65" s="1">
        <v>4.3355057526960445</v>
      </c>
      <c r="I65" s="11">
        <v>160</v>
      </c>
      <c r="J65" s="1">
        <v>68.699711682527052</v>
      </c>
      <c r="K65" s="1">
        <v>1.4185921552025038</v>
      </c>
      <c r="L65" s="1"/>
      <c r="M65" s="1"/>
      <c r="N65" s="1"/>
      <c r="O65" s="1"/>
    </row>
    <row r="66" spans="1:15" x14ac:dyDescent="0.25">
      <c r="A66" s="11">
        <v>160</v>
      </c>
      <c r="B66" s="1">
        <v>79.982318182927798</v>
      </c>
      <c r="C66" s="1">
        <v>1.2262838952476403</v>
      </c>
      <c r="D66" s="1">
        <v>65.00490175429735</v>
      </c>
      <c r="E66" s="1">
        <v>1.6602367141602716</v>
      </c>
      <c r="F66" s="1">
        <v>73.896674613519238</v>
      </c>
      <c r="G66" s="1">
        <v>1.8963833985488237</v>
      </c>
      <c r="I66" s="11">
        <v>225</v>
      </c>
      <c r="J66" s="1">
        <v>65.738943765156236</v>
      </c>
      <c r="K66" s="1">
        <v>2.3967758443650413</v>
      </c>
      <c r="L66" s="1">
        <v>77.496410420303093</v>
      </c>
      <c r="M66" s="1">
        <v>3.2415666268364038</v>
      </c>
      <c r="N66" s="1">
        <v>74.097903933506871</v>
      </c>
      <c r="O66" s="1">
        <v>1.6441000664392493</v>
      </c>
    </row>
    <row r="67" spans="1:15" x14ac:dyDescent="0.25">
      <c r="A67" s="11">
        <v>225</v>
      </c>
      <c r="B67" s="1">
        <v>75.295681942039252</v>
      </c>
      <c r="C67" s="1">
        <v>0.62303774384597421</v>
      </c>
      <c r="D67" s="1">
        <v>62.591411844769965</v>
      </c>
      <c r="E67" s="1">
        <v>1.0118558869048151</v>
      </c>
      <c r="F67" s="1">
        <v>68.934762163054003</v>
      </c>
      <c r="G67" s="1">
        <v>2.8405797049994477</v>
      </c>
      <c r="I67" s="5" t="s">
        <v>85</v>
      </c>
      <c r="J67">
        <v>11.37</v>
      </c>
      <c r="L67" s="13">
        <v>102.7</v>
      </c>
      <c r="N67">
        <v>61.6</v>
      </c>
    </row>
    <row r="68" spans="1:15" x14ac:dyDescent="0.25">
      <c r="A68" s="5" t="s">
        <v>85</v>
      </c>
      <c r="B68">
        <v>431.1</v>
      </c>
      <c r="D68" s="13">
        <v>323.3</v>
      </c>
      <c r="F68" t="s">
        <v>74</v>
      </c>
      <c r="I68" s="5" t="s">
        <v>87</v>
      </c>
      <c r="J68" t="s">
        <v>88</v>
      </c>
      <c r="K68" s="10"/>
    </row>
    <row r="69" spans="1:15" x14ac:dyDescent="0.25">
      <c r="A69" s="5" t="s">
        <v>87</v>
      </c>
      <c r="B69" t="s">
        <v>86</v>
      </c>
      <c r="I69" s="5" t="s">
        <v>9</v>
      </c>
      <c r="J69" s="5"/>
    </row>
    <row r="70" spans="1:15" x14ac:dyDescent="0.25">
      <c r="A70" s="5" t="s">
        <v>9</v>
      </c>
    </row>
    <row r="72" spans="1:15" x14ac:dyDescent="0.25">
      <c r="A72" s="5"/>
      <c r="B72" s="5" t="s">
        <v>63</v>
      </c>
      <c r="J72" s="5" t="s">
        <v>65</v>
      </c>
    </row>
    <row r="73" spans="1:15" x14ac:dyDescent="0.25">
      <c r="A73" s="5" t="s">
        <v>17</v>
      </c>
      <c r="B73" t="s">
        <v>43</v>
      </c>
      <c r="D73" t="s">
        <v>42</v>
      </c>
      <c r="F73" t="s">
        <v>41</v>
      </c>
      <c r="I73" s="5" t="s">
        <v>17</v>
      </c>
      <c r="J73" t="s">
        <v>43</v>
      </c>
      <c r="L73" t="s">
        <v>42</v>
      </c>
      <c r="N73" t="s">
        <v>41</v>
      </c>
    </row>
    <row r="74" spans="1:15" x14ac:dyDescent="0.25">
      <c r="A74" t="s">
        <v>62</v>
      </c>
      <c r="B74" t="s">
        <v>13</v>
      </c>
      <c r="C74" t="s">
        <v>9</v>
      </c>
      <c r="D74" t="s">
        <v>13</v>
      </c>
      <c r="E74" t="s">
        <v>9</v>
      </c>
      <c r="F74" t="s">
        <v>13</v>
      </c>
      <c r="G74" t="s">
        <v>9</v>
      </c>
      <c r="I74" t="s">
        <v>62</v>
      </c>
      <c r="J74" t="s">
        <v>13</v>
      </c>
      <c r="K74" t="s">
        <v>9</v>
      </c>
      <c r="L74" t="s">
        <v>13</v>
      </c>
      <c r="M74" t="s">
        <v>9</v>
      </c>
      <c r="N74" t="s">
        <v>13</v>
      </c>
      <c r="O74" t="s">
        <v>9</v>
      </c>
    </row>
    <row r="75" spans="1:15" x14ac:dyDescent="0.25">
      <c r="A75" s="8">
        <v>1E-3</v>
      </c>
      <c r="B75" s="1">
        <v>100</v>
      </c>
      <c r="C75" s="1">
        <v>2.0306171494251211</v>
      </c>
      <c r="I75" s="8">
        <v>1E-3</v>
      </c>
      <c r="J75" s="1">
        <v>100</v>
      </c>
      <c r="K75" s="1">
        <v>2.4252639164288508</v>
      </c>
      <c r="L75" s="1">
        <v>100</v>
      </c>
      <c r="M75" s="1">
        <v>1.1408666973314934</v>
      </c>
      <c r="N75" s="1">
        <v>100</v>
      </c>
      <c r="O75" s="1">
        <v>1.1824521363813405</v>
      </c>
    </row>
    <row r="76" spans="1:15" x14ac:dyDescent="0.25">
      <c r="A76" s="15">
        <v>1.25</v>
      </c>
      <c r="B76" s="1">
        <v>99.216254670963153</v>
      </c>
      <c r="C76" s="1">
        <v>1.7353226773311365</v>
      </c>
      <c r="I76" s="15">
        <v>1.25</v>
      </c>
      <c r="J76" s="1">
        <v>95.343312850086917</v>
      </c>
      <c r="K76" s="1">
        <v>1.6630147120810597</v>
      </c>
      <c r="L76" s="1"/>
      <c r="M76" s="1"/>
      <c r="N76" s="1"/>
      <c r="O76" s="1"/>
    </row>
    <row r="77" spans="1:15" x14ac:dyDescent="0.25">
      <c r="A77" s="15">
        <v>2.5</v>
      </c>
      <c r="B77" s="1">
        <v>96.090645880853387</v>
      </c>
      <c r="C77" s="1">
        <v>0.6417074113802822</v>
      </c>
      <c r="I77" s="15">
        <v>2.5</v>
      </c>
      <c r="J77" s="1">
        <v>84.509694655278295</v>
      </c>
      <c r="K77" s="1">
        <v>3.2086350328924138</v>
      </c>
      <c r="L77" s="1">
        <v>91.737581585071325</v>
      </c>
      <c r="M77" s="1">
        <v>2.2833696416708151</v>
      </c>
      <c r="N77" s="1">
        <v>99.375048995258496</v>
      </c>
      <c r="O77" s="1">
        <v>1.2201130616583078</v>
      </c>
    </row>
    <row r="78" spans="1:15" x14ac:dyDescent="0.25">
      <c r="A78" s="13">
        <v>5</v>
      </c>
      <c r="B78" s="1">
        <v>101.90924214951436</v>
      </c>
      <c r="C78" s="1">
        <v>0.71264231607317519</v>
      </c>
      <c r="D78" s="1">
        <v>89.113315164958919</v>
      </c>
      <c r="E78" s="1">
        <v>3.7437189310304722</v>
      </c>
      <c r="F78" s="1">
        <v>98.726324098075551</v>
      </c>
      <c r="G78" s="1">
        <v>6.0720876387095553</v>
      </c>
      <c r="I78" s="13">
        <v>5</v>
      </c>
      <c r="J78" s="1">
        <v>87.402466755983667</v>
      </c>
      <c r="K78" s="1">
        <v>1.571288741253112</v>
      </c>
      <c r="L78" s="1">
        <v>86.828086700141114</v>
      </c>
      <c r="M78" s="1">
        <v>1.6225400348691379</v>
      </c>
      <c r="N78" s="1">
        <v>88.445277398705471</v>
      </c>
      <c r="O78" s="1">
        <v>1.2016367991236041</v>
      </c>
    </row>
    <row r="79" spans="1:15" x14ac:dyDescent="0.25">
      <c r="A79" s="13">
        <v>10</v>
      </c>
      <c r="B79" s="1">
        <v>93.946724301555491</v>
      </c>
      <c r="C79" s="1">
        <v>1.3081796959547121</v>
      </c>
      <c r="D79" s="1">
        <v>83.244774325770081</v>
      </c>
      <c r="E79" s="1">
        <v>1.6310714972115654</v>
      </c>
      <c r="F79" s="1">
        <v>89.031408786928139</v>
      </c>
      <c r="G79" s="1">
        <v>3.6125663873856739</v>
      </c>
      <c r="I79" s="13">
        <v>10</v>
      </c>
      <c r="J79" s="1">
        <v>81.778199197344676</v>
      </c>
      <c r="K79" s="1">
        <v>3.6590886537383751</v>
      </c>
      <c r="L79" s="1">
        <v>88.257298967578436</v>
      </c>
      <c r="M79" s="1">
        <v>2.0980440738753643</v>
      </c>
      <c r="N79" s="1">
        <v>86.27870800512153</v>
      </c>
      <c r="O79" s="1">
        <v>2.3449173935020089</v>
      </c>
    </row>
    <row r="80" spans="1:15" x14ac:dyDescent="0.25">
      <c r="A80" s="14">
        <v>20</v>
      </c>
      <c r="B80" s="1">
        <v>88.379742188896969</v>
      </c>
      <c r="C80" s="1">
        <v>4.2284348966327396</v>
      </c>
      <c r="D80" s="1">
        <v>81.525832767227882</v>
      </c>
      <c r="E80" s="1">
        <v>1.7047987812260259</v>
      </c>
      <c r="F80" s="1">
        <v>89.263114063118294</v>
      </c>
      <c r="G80" s="1">
        <v>1.902163651863938</v>
      </c>
      <c r="I80" s="14">
        <v>20</v>
      </c>
      <c r="J80" s="1">
        <v>74.293733761549092</v>
      </c>
      <c r="K80" s="1">
        <v>1.8236704332081841</v>
      </c>
      <c r="L80" s="1">
        <v>74.078178852978141</v>
      </c>
      <c r="M80" s="1">
        <v>0.41457138371021524</v>
      </c>
      <c r="N80" s="1">
        <v>84.313286276459451</v>
      </c>
      <c r="O80" s="1">
        <v>0.90102281596640854</v>
      </c>
    </row>
    <row r="81" spans="1:15" x14ac:dyDescent="0.25">
      <c r="A81" s="16">
        <v>40</v>
      </c>
      <c r="B81" s="1">
        <v>86.852740760247841</v>
      </c>
      <c r="C81" s="1">
        <v>2.5469502639604849</v>
      </c>
      <c r="D81" s="1">
        <v>85.142215905797215</v>
      </c>
      <c r="E81" s="1">
        <v>4.258837972559709</v>
      </c>
      <c r="F81" s="1">
        <v>77.348554587772981</v>
      </c>
      <c r="G81" s="1">
        <v>2.3390238856147678</v>
      </c>
      <c r="I81" s="16">
        <v>40</v>
      </c>
      <c r="J81" s="1">
        <v>64.827386763373156</v>
      </c>
      <c r="K81" s="1">
        <v>1.4492515274545521</v>
      </c>
      <c r="L81" s="1">
        <v>66.733037092426855</v>
      </c>
      <c r="M81" s="1">
        <v>1.180048555421334</v>
      </c>
      <c r="N81" s="1">
        <v>67.771327743218535</v>
      </c>
      <c r="O81" s="1">
        <v>0.81619424567955345</v>
      </c>
    </row>
    <row r="82" spans="1:15" x14ac:dyDescent="0.25">
      <c r="A82" s="11">
        <v>80</v>
      </c>
      <c r="B82" s="1">
        <v>74.653774203686282</v>
      </c>
      <c r="C82" s="1">
        <v>1.4095761135923501</v>
      </c>
      <c r="D82" s="1">
        <v>65.473925499987587</v>
      </c>
      <c r="E82" s="1">
        <v>2.3706128995895779</v>
      </c>
      <c r="F82" s="1">
        <v>67.863289789060275</v>
      </c>
      <c r="G82" s="1">
        <v>3.6201077586312733</v>
      </c>
      <c r="I82" s="11">
        <v>80</v>
      </c>
      <c r="J82" s="1">
        <v>54.377832940677081</v>
      </c>
      <c r="K82" s="1">
        <v>0.39222425594976712</v>
      </c>
      <c r="L82" s="1">
        <v>61.039553096488106</v>
      </c>
      <c r="M82" s="1">
        <v>1.2085612626847717</v>
      </c>
      <c r="N82" s="1">
        <v>61.022734164640724</v>
      </c>
      <c r="O82" s="1">
        <v>0.199023210622334</v>
      </c>
    </row>
    <row r="83" spans="1:15" x14ac:dyDescent="0.25">
      <c r="A83" s="11">
        <v>160</v>
      </c>
      <c r="B83" s="1">
        <v>64.744203293857879</v>
      </c>
      <c r="C83" s="1">
        <v>3.0748868052355203</v>
      </c>
      <c r="D83" s="1">
        <v>56.413952190903956</v>
      </c>
      <c r="E83" s="1">
        <v>2.1688890856159859</v>
      </c>
      <c r="F83" s="1">
        <v>56.63057722845398</v>
      </c>
      <c r="G83" s="1">
        <v>1.8403213515569279</v>
      </c>
      <c r="I83" s="11">
        <v>160</v>
      </c>
      <c r="J83" s="1">
        <v>55.710424587088632</v>
      </c>
      <c r="K83" s="1">
        <v>1.9733451387774807</v>
      </c>
      <c r="L83" s="1"/>
      <c r="M83" s="1"/>
      <c r="N83" s="1"/>
      <c r="O83" s="1"/>
    </row>
    <row r="84" spans="1:15" x14ac:dyDescent="0.25">
      <c r="A84" s="11">
        <v>225</v>
      </c>
      <c r="B84" s="1">
        <v>61.857054934491181</v>
      </c>
      <c r="C84" s="1">
        <v>1.641292822976457</v>
      </c>
      <c r="D84" s="1">
        <v>50.007620748246758</v>
      </c>
      <c r="E84" s="1">
        <v>0.68029878150735112</v>
      </c>
      <c r="F84" s="1">
        <v>53.200347923722383</v>
      </c>
      <c r="G84" s="1">
        <v>1.1324085885112163</v>
      </c>
      <c r="I84" s="11">
        <v>225</v>
      </c>
      <c r="J84" s="1">
        <v>57.422241355095416</v>
      </c>
      <c r="K84" s="1">
        <v>1.605672514545686</v>
      </c>
      <c r="L84" s="1">
        <v>63.666014714609936</v>
      </c>
      <c r="M84" s="1">
        <v>3.5979721172554071</v>
      </c>
      <c r="N84" s="1">
        <v>58.246318178887897</v>
      </c>
      <c r="O84" s="1">
        <v>1.9773482124375439</v>
      </c>
    </row>
    <row r="85" spans="1:15" x14ac:dyDescent="0.25">
      <c r="A85" s="5" t="s">
        <v>85</v>
      </c>
      <c r="B85" t="s">
        <v>74</v>
      </c>
      <c r="D85" t="s">
        <v>74</v>
      </c>
      <c r="F85" t="s">
        <v>74</v>
      </c>
      <c r="I85" s="5" t="s">
        <v>85</v>
      </c>
      <c r="J85">
        <v>15.93</v>
      </c>
      <c r="L85" s="12">
        <v>14.19</v>
      </c>
      <c r="N85">
        <v>25.37</v>
      </c>
    </row>
    <row r="86" spans="1:15" x14ac:dyDescent="0.25">
      <c r="A86" s="5" t="s">
        <v>87</v>
      </c>
      <c r="B86" t="s">
        <v>86</v>
      </c>
      <c r="I86" s="5" t="s">
        <v>87</v>
      </c>
      <c r="J86" s="1">
        <v>18.496666666666666</v>
      </c>
    </row>
    <row r="87" spans="1:15" x14ac:dyDescent="0.25">
      <c r="A87" s="5" t="s">
        <v>9</v>
      </c>
      <c r="I87" s="5" t="s">
        <v>9</v>
      </c>
      <c r="J87" s="1">
        <v>3.4731797790753394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workbookViewId="0">
      <selection activeCell="A16" sqref="A16:A17"/>
    </sheetView>
  </sheetViews>
  <sheetFormatPr defaultRowHeight="15" x14ac:dyDescent="0.25"/>
  <cols>
    <col min="1" max="1" width="18.5703125" bestFit="1" customWidth="1"/>
  </cols>
  <sheetData>
    <row r="1" spans="1:14" x14ac:dyDescent="0.25">
      <c r="A1" t="s">
        <v>75</v>
      </c>
      <c r="B1" t="s">
        <v>77</v>
      </c>
    </row>
    <row r="3" spans="1:14" x14ac:dyDescent="0.25">
      <c r="B3" t="s">
        <v>63</v>
      </c>
      <c r="I3" t="s">
        <v>65</v>
      </c>
    </row>
    <row r="4" spans="1:14" x14ac:dyDescent="0.25">
      <c r="B4" t="s">
        <v>43</v>
      </c>
      <c r="D4" t="s">
        <v>42</v>
      </c>
      <c r="F4" t="s">
        <v>41</v>
      </c>
      <c r="I4" t="s">
        <v>43</v>
      </c>
      <c r="K4" t="s">
        <v>42</v>
      </c>
      <c r="M4" t="s">
        <v>41</v>
      </c>
    </row>
    <row r="5" spans="1:14" x14ac:dyDescent="0.25">
      <c r="A5" s="7">
        <v>100</v>
      </c>
      <c r="B5" s="7">
        <v>6022.1670000000004</v>
      </c>
      <c r="C5" s="7">
        <v>7557.1670000000004</v>
      </c>
      <c r="D5" s="7">
        <v>13157</v>
      </c>
      <c r="E5" s="7">
        <v>12774</v>
      </c>
      <c r="F5" s="7">
        <v>11457</v>
      </c>
      <c r="G5" s="7">
        <v>12051</v>
      </c>
      <c r="I5" s="7">
        <v>6433.1670000000004</v>
      </c>
      <c r="J5" s="7">
        <v>5761.1670000000004</v>
      </c>
      <c r="K5" s="7">
        <v>12235</v>
      </c>
      <c r="L5" s="7">
        <v>11847</v>
      </c>
      <c r="M5" s="7">
        <v>11120</v>
      </c>
      <c r="N5" s="7">
        <v>11841</v>
      </c>
    </row>
    <row r="6" spans="1:14" x14ac:dyDescent="0.25">
      <c r="A6" s="7">
        <v>50</v>
      </c>
      <c r="B6" s="7">
        <v>6656.1670000000004</v>
      </c>
      <c r="C6" s="7">
        <v>8203.1669999999995</v>
      </c>
      <c r="D6" s="7">
        <v>11766</v>
      </c>
      <c r="E6" s="7">
        <v>11899</v>
      </c>
      <c r="F6" s="7">
        <v>11265</v>
      </c>
      <c r="G6" s="7">
        <v>11133</v>
      </c>
      <c r="I6" s="7">
        <v>6491.1670000000004</v>
      </c>
      <c r="J6" s="7">
        <v>8913.1669999999995</v>
      </c>
      <c r="K6" s="7">
        <v>14436</v>
      </c>
      <c r="L6" s="7">
        <v>17543</v>
      </c>
      <c r="M6" s="7">
        <v>15641</v>
      </c>
      <c r="N6" s="7">
        <v>16643</v>
      </c>
    </row>
    <row r="7" spans="1:14" x14ac:dyDescent="0.25">
      <c r="A7" s="7">
        <v>25</v>
      </c>
      <c r="B7" s="7">
        <v>7109.1670000000004</v>
      </c>
      <c r="C7" s="7">
        <v>9009.1669999999995</v>
      </c>
      <c r="D7" s="7">
        <v>13213</v>
      </c>
      <c r="E7" s="7">
        <v>12190</v>
      </c>
      <c r="F7" s="7">
        <v>10238</v>
      </c>
      <c r="G7" s="7">
        <v>11917</v>
      </c>
      <c r="I7" s="7">
        <v>18075.169999999998</v>
      </c>
      <c r="J7" s="7">
        <v>22893.17</v>
      </c>
      <c r="K7" s="7">
        <v>29768</v>
      </c>
      <c r="L7" s="7">
        <v>31771</v>
      </c>
      <c r="M7" s="7">
        <v>33221</v>
      </c>
      <c r="N7" s="7">
        <v>31489</v>
      </c>
    </row>
    <row r="8" spans="1:14" x14ac:dyDescent="0.25">
      <c r="A8" s="7">
        <v>12.5</v>
      </c>
      <c r="B8" s="7">
        <v>9676.1669999999995</v>
      </c>
      <c r="C8" s="7">
        <v>8855.1669999999995</v>
      </c>
      <c r="D8" s="7">
        <v>17977</v>
      </c>
      <c r="E8" s="7">
        <v>17161</v>
      </c>
      <c r="F8" s="7">
        <v>14411</v>
      </c>
      <c r="G8" s="7">
        <v>14140</v>
      </c>
      <c r="I8" s="7">
        <v>29745.17</v>
      </c>
      <c r="J8" s="7">
        <v>34796.17</v>
      </c>
      <c r="K8" s="7">
        <v>56088</v>
      </c>
      <c r="L8" s="7">
        <v>44791</v>
      </c>
      <c r="M8" s="7">
        <v>46211</v>
      </c>
      <c r="N8" s="7">
        <v>39233</v>
      </c>
    </row>
    <row r="9" spans="1:14" x14ac:dyDescent="0.25">
      <c r="A9" s="7">
        <v>6.25</v>
      </c>
      <c r="B9" s="7">
        <v>20627.169999999998</v>
      </c>
      <c r="C9" s="7">
        <v>20040.169999999998</v>
      </c>
      <c r="D9" s="7">
        <v>32177</v>
      </c>
      <c r="E9" s="7">
        <v>39080</v>
      </c>
      <c r="F9" s="7">
        <v>23717</v>
      </c>
      <c r="G9" s="7">
        <v>27707</v>
      </c>
      <c r="I9" s="7">
        <v>25711.17</v>
      </c>
      <c r="J9" s="7">
        <v>39576.17</v>
      </c>
      <c r="K9" s="7">
        <v>57425</v>
      </c>
      <c r="L9" s="7">
        <v>62346</v>
      </c>
      <c r="M9" s="7">
        <v>54711</v>
      </c>
      <c r="N9" s="7">
        <v>48238</v>
      </c>
    </row>
    <row r="10" spans="1:14" x14ac:dyDescent="0.25">
      <c r="A10" s="7">
        <v>3.125</v>
      </c>
      <c r="B10" s="7">
        <v>26767.17</v>
      </c>
      <c r="C10" s="7">
        <v>25415.17</v>
      </c>
      <c r="D10" s="7">
        <v>46950</v>
      </c>
      <c r="E10" s="7">
        <v>47685</v>
      </c>
      <c r="F10" s="7">
        <v>35273</v>
      </c>
      <c r="G10" s="7">
        <v>35563</v>
      </c>
      <c r="I10" s="7">
        <v>29090.17</v>
      </c>
      <c r="J10" s="7">
        <v>43753.17</v>
      </c>
      <c r="K10" s="7">
        <v>56581</v>
      </c>
      <c r="L10" s="7">
        <v>60489</v>
      </c>
      <c r="M10" s="7">
        <v>60867</v>
      </c>
      <c r="N10" s="7">
        <v>52513</v>
      </c>
    </row>
    <row r="11" spans="1:14" x14ac:dyDescent="0.25">
      <c r="A11" s="7">
        <v>1.5625</v>
      </c>
      <c r="B11" s="7">
        <v>30912.17</v>
      </c>
      <c r="C11" s="7">
        <v>34557.17</v>
      </c>
      <c r="D11" s="7">
        <v>48254</v>
      </c>
      <c r="E11" s="7">
        <v>53201</v>
      </c>
      <c r="F11" s="7">
        <v>42714</v>
      </c>
      <c r="G11" s="7">
        <v>48519</v>
      </c>
      <c r="I11" s="7">
        <v>40753.17</v>
      </c>
      <c r="J11" s="7">
        <v>35617.17</v>
      </c>
      <c r="K11" s="7">
        <v>59505</v>
      </c>
      <c r="L11" s="7">
        <v>62718</v>
      </c>
      <c r="M11" s="7">
        <v>60757</v>
      </c>
      <c r="N11" s="7">
        <v>53560</v>
      </c>
    </row>
    <row r="12" spans="1:14" x14ac:dyDescent="0.25">
      <c r="A12" s="7">
        <v>0.78125</v>
      </c>
      <c r="B12" s="7">
        <v>33807.17</v>
      </c>
      <c r="C12" s="7">
        <v>31780.17</v>
      </c>
      <c r="D12" s="7">
        <v>49005</v>
      </c>
      <c r="E12" s="7">
        <v>55418</v>
      </c>
      <c r="F12" s="7">
        <v>44284</v>
      </c>
      <c r="G12" s="7">
        <v>47486</v>
      </c>
      <c r="I12" s="7">
        <v>36660.17</v>
      </c>
      <c r="J12" s="7">
        <v>37397.17</v>
      </c>
      <c r="K12" s="7">
        <v>61445</v>
      </c>
      <c r="L12" s="7">
        <v>60027</v>
      </c>
      <c r="M12" s="7">
        <v>63524</v>
      </c>
      <c r="N12" s="7">
        <v>61078</v>
      </c>
    </row>
    <row r="13" spans="1:14" x14ac:dyDescent="0.25">
      <c r="A13" s="7">
        <v>0.390625</v>
      </c>
      <c r="B13" s="7">
        <v>38759.17</v>
      </c>
      <c r="C13" s="7">
        <v>38857.17</v>
      </c>
      <c r="D13" s="7">
        <v>52621</v>
      </c>
      <c r="E13" s="7">
        <v>61368</v>
      </c>
      <c r="F13" s="7">
        <v>45376</v>
      </c>
      <c r="G13" s="7">
        <v>55663</v>
      </c>
      <c r="I13" s="7">
        <v>43543.17</v>
      </c>
      <c r="J13" s="7">
        <v>40121.17</v>
      </c>
      <c r="K13" s="7">
        <v>61300</v>
      </c>
      <c r="L13" s="7">
        <v>62198</v>
      </c>
      <c r="M13" s="7">
        <v>51117</v>
      </c>
      <c r="N13" s="7">
        <v>53186</v>
      </c>
    </row>
    <row r="14" spans="1:14" x14ac:dyDescent="0.25">
      <c r="A14" s="7">
        <v>0.1953125</v>
      </c>
      <c r="B14" s="7">
        <v>31647.17</v>
      </c>
      <c r="C14" s="7">
        <v>35553.17</v>
      </c>
      <c r="D14" s="7">
        <v>49650</v>
      </c>
      <c r="E14" s="7">
        <v>55614</v>
      </c>
      <c r="F14" s="7">
        <v>44370</v>
      </c>
      <c r="G14" s="7">
        <v>49901</v>
      </c>
      <c r="I14" s="7">
        <v>31267.17</v>
      </c>
      <c r="J14" s="7">
        <v>43585.17</v>
      </c>
      <c r="K14" s="7">
        <v>60791</v>
      </c>
      <c r="L14" s="7">
        <v>56098</v>
      </c>
      <c r="M14" s="7">
        <v>51137</v>
      </c>
      <c r="N14" s="7">
        <v>60240</v>
      </c>
    </row>
    <row r="15" spans="1:14" x14ac:dyDescent="0.25">
      <c r="A15" s="7">
        <v>0</v>
      </c>
      <c r="B15" s="7">
        <v>32811.17</v>
      </c>
      <c r="C15" s="7">
        <v>36156.17</v>
      </c>
      <c r="D15" s="7">
        <v>45119</v>
      </c>
      <c r="E15" s="7">
        <v>50929</v>
      </c>
      <c r="F15" s="7">
        <v>43190</v>
      </c>
      <c r="G15" s="7">
        <v>46827</v>
      </c>
      <c r="I15" s="7">
        <v>33440.17</v>
      </c>
      <c r="J15" s="7">
        <v>36131.17</v>
      </c>
      <c r="K15" s="7">
        <v>52824</v>
      </c>
      <c r="L15" s="7">
        <v>54086</v>
      </c>
      <c r="M15" s="7">
        <v>51739</v>
      </c>
      <c r="N15" s="7">
        <v>48397</v>
      </c>
    </row>
    <row r="16" spans="1:14" x14ac:dyDescent="0.25">
      <c r="A16" s="5" t="s">
        <v>85</v>
      </c>
      <c r="B16" s="7">
        <v>4.6559999999999997</v>
      </c>
      <c r="D16" s="7">
        <v>5.1310000000000002</v>
      </c>
      <c r="F16" s="7">
        <v>6.6890000000000001</v>
      </c>
      <c r="I16" s="7">
        <v>23.21</v>
      </c>
      <c r="K16" s="7">
        <v>23.89</v>
      </c>
      <c r="M16" s="7">
        <v>21.29</v>
      </c>
    </row>
    <row r="17" spans="1:12" x14ac:dyDescent="0.25">
      <c r="A17" s="5" t="s">
        <v>87</v>
      </c>
      <c r="B17" s="1">
        <v>5.492</v>
      </c>
      <c r="I17" s="1">
        <v>22.796666666666667</v>
      </c>
      <c r="L17" s="7"/>
    </row>
    <row r="18" spans="1:12" x14ac:dyDescent="0.25">
      <c r="A18" s="5" t="s">
        <v>9</v>
      </c>
      <c r="B18" s="1">
        <v>0.61400678606456316</v>
      </c>
      <c r="I18" s="1">
        <v>0.77848856410640055</v>
      </c>
      <c r="L18" s="7"/>
    </row>
    <row r="19" spans="1:12" x14ac:dyDescent="0.25">
      <c r="A19" s="5"/>
      <c r="B19" s="1"/>
      <c r="I19" s="1"/>
      <c r="L19" s="7"/>
    </row>
    <row r="20" spans="1:12" x14ac:dyDescent="0.25">
      <c r="B20" t="s">
        <v>92</v>
      </c>
    </row>
    <row r="21" spans="1:12" x14ac:dyDescent="0.25">
      <c r="B21" t="s">
        <v>43</v>
      </c>
      <c r="D21" t="s">
        <v>42</v>
      </c>
      <c r="F21" t="s">
        <v>41</v>
      </c>
    </row>
    <row r="22" spans="1:12" x14ac:dyDescent="0.25">
      <c r="A22" s="8">
        <v>50</v>
      </c>
      <c r="B22" s="8">
        <v>13915.17</v>
      </c>
      <c r="C22" s="8">
        <v>13040.17</v>
      </c>
      <c r="D22" s="8">
        <v>21598</v>
      </c>
      <c r="E22" s="8">
        <v>22766</v>
      </c>
      <c r="F22" s="8">
        <v>21757</v>
      </c>
      <c r="G22" s="8">
        <v>20885</v>
      </c>
    </row>
    <row r="23" spans="1:12" x14ac:dyDescent="0.25">
      <c r="A23" s="8">
        <v>25</v>
      </c>
      <c r="B23" s="8">
        <v>15965.17</v>
      </c>
      <c r="C23" s="8">
        <v>13705.17</v>
      </c>
      <c r="D23" s="8">
        <v>23296</v>
      </c>
      <c r="E23" s="8">
        <v>23245</v>
      </c>
      <c r="F23" s="8">
        <v>22608</v>
      </c>
      <c r="G23" s="8">
        <v>20401</v>
      </c>
    </row>
    <row r="24" spans="1:12" x14ac:dyDescent="0.25">
      <c r="A24" s="8">
        <v>12.5</v>
      </c>
      <c r="B24" s="8">
        <v>16895.169999999998</v>
      </c>
      <c r="C24" s="8">
        <v>16051.17</v>
      </c>
      <c r="D24" s="8">
        <v>25676</v>
      </c>
      <c r="E24" s="8">
        <v>25464</v>
      </c>
      <c r="F24" s="8">
        <v>22969</v>
      </c>
      <c r="G24" s="8">
        <v>21399</v>
      </c>
    </row>
    <row r="25" spans="1:12" x14ac:dyDescent="0.25">
      <c r="A25" s="8">
        <v>6.25</v>
      </c>
      <c r="B25" s="8">
        <v>20813.169999999998</v>
      </c>
      <c r="C25" s="8">
        <v>16717.169999999998</v>
      </c>
      <c r="D25" s="8">
        <v>27135</v>
      </c>
      <c r="E25" s="8">
        <v>27125</v>
      </c>
      <c r="F25" s="8">
        <v>25088</v>
      </c>
      <c r="G25" s="8">
        <v>22613</v>
      </c>
    </row>
    <row r="26" spans="1:12" x14ac:dyDescent="0.25">
      <c r="A26" s="8">
        <v>3.125</v>
      </c>
      <c r="B26" s="8">
        <v>31501.17</v>
      </c>
      <c r="C26" s="8">
        <v>27278.17</v>
      </c>
      <c r="D26" s="8">
        <v>31232</v>
      </c>
      <c r="E26" s="8">
        <v>32298</v>
      </c>
      <c r="F26" s="8">
        <v>38205</v>
      </c>
      <c r="G26" s="8">
        <v>31324</v>
      </c>
    </row>
    <row r="27" spans="1:12" x14ac:dyDescent="0.25">
      <c r="A27" s="8">
        <v>1.5625</v>
      </c>
      <c r="B27" s="8">
        <v>74328.17</v>
      </c>
      <c r="C27" s="8">
        <v>58349.17</v>
      </c>
      <c r="D27" s="8">
        <v>54906</v>
      </c>
      <c r="E27" s="8">
        <v>44361</v>
      </c>
      <c r="F27" s="8">
        <v>86025</v>
      </c>
      <c r="G27" s="8">
        <v>75047</v>
      </c>
    </row>
    <row r="28" spans="1:12" x14ac:dyDescent="0.25">
      <c r="A28" s="8">
        <v>0.78125</v>
      </c>
      <c r="B28" s="8">
        <v>93836.17</v>
      </c>
      <c r="C28" s="8">
        <v>83193.17</v>
      </c>
      <c r="D28" s="8">
        <v>99013</v>
      </c>
      <c r="E28" s="8">
        <v>87970</v>
      </c>
      <c r="F28" s="8">
        <v>140751</v>
      </c>
      <c r="G28" s="8">
        <v>115266</v>
      </c>
    </row>
    <row r="29" spans="1:12" x14ac:dyDescent="0.25">
      <c r="A29" s="8">
        <v>0.390625</v>
      </c>
      <c r="B29" s="8">
        <v>102203.2</v>
      </c>
      <c r="C29" s="8">
        <v>97325.17</v>
      </c>
      <c r="D29" s="8">
        <v>122129</v>
      </c>
      <c r="E29" s="8">
        <v>121480</v>
      </c>
      <c r="F29" s="8">
        <v>139340</v>
      </c>
      <c r="G29" s="8">
        <v>125703</v>
      </c>
    </row>
    <row r="30" spans="1:12" x14ac:dyDescent="0.25">
      <c r="A30" s="8">
        <v>0.19531299999999999</v>
      </c>
      <c r="B30" s="8">
        <v>99311.17</v>
      </c>
      <c r="C30" s="8">
        <v>93789.17</v>
      </c>
      <c r="D30" s="8">
        <v>129729</v>
      </c>
      <c r="E30" s="8">
        <v>121497</v>
      </c>
      <c r="F30" s="8">
        <v>140631</v>
      </c>
      <c r="G30" s="8">
        <v>129873</v>
      </c>
    </row>
    <row r="31" spans="1:12" x14ac:dyDescent="0.25">
      <c r="A31" s="8">
        <v>9.7656000000000007E-2</v>
      </c>
      <c r="B31" s="8">
        <v>99957.17</v>
      </c>
      <c r="C31" s="8">
        <v>92255.17</v>
      </c>
      <c r="D31" s="8">
        <v>125925</v>
      </c>
      <c r="E31" s="8">
        <v>114735</v>
      </c>
      <c r="F31" s="8">
        <v>138019</v>
      </c>
      <c r="G31" s="8">
        <v>119806</v>
      </c>
    </row>
    <row r="32" spans="1:12" x14ac:dyDescent="0.25">
      <c r="A32" s="8">
        <v>0</v>
      </c>
      <c r="B32" s="8">
        <v>92302.17</v>
      </c>
      <c r="C32" s="8">
        <v>89529.17</v>
      </c>
      <c r="D32" s="8">
        <v>125693</v>
      </c>
      <c r="E32" s="8">
        <v>114987</v>
      </c>
      <c r="F32" s="8">
        <v>136497</v>
      </c>
      <c r="G32" s="8">
        <v>118390</v>
      </c>
    </row>
    <row r="34" spans="1:7" x14ac:dyDescent="0.25">
      <c r="A34" t="s">
        <v>76</v>
      </c>
    </row>
    <row r="35" spans="1:7" x14ac:dyDescent="0.25">
      <c r="A35" s="5"/>
      <c r="B35" t="s">
        <v>78</v>
      </c>
    </row>
    <row r="36" spans="1:7" x14ac:dyDescent="0.25">
      <c r="A36" s="5"/>
      <c r="B36" s="5" t="s">
        <v>63</v>
      </c>
      <c r="D36" t="s">
        <v>42</v>
      </c>
      <c r="F36" t="s">
        <v>41</v>
      </c>
    </row>
    <row r="37" spans="1:7" x14ac:dyDescent="0.25">
      <c r="A37" s="19" t="s">
        <v>62</v>
      </c>
      <c r="B37" t="s">
        <v>43</v>
      </c>
      <c r="C37" t="s">
        <v>9</v>
      </c>
      <c r="D37" t="s">
        <v>13</v>
      </c>
      <c r="E37" t="s">
        <v>9</v>
      </c>
      <c r="F37" t="s">
        <v>13</v>
      </c>
      <c r="G37" t="s">
        <v>9</v>
      </c>
    </row>
    <row r="38" spans="1:7" x14ac:dyDescent="0.25">
      <c r="A38" s="20">
        <v>1E-3</v>
      </c>
      <c r="B38" t="s">
        <v>13</v>
      </c>
      <c r="C38" s="1">
        <v>0</v>
      </c>
      <c r="D38" s="1">
        <v>100</v>
      </c>
      <c r="E38" s="1">
        <v>0</v>
      </c>
      <c r="F38" s="1">
        <v>100</v>
      </c>
      <c r="G38" s="1">
        <v>0</v>
      </c>
    </row>
    <row r="39" spans="1:7" x14ac:dyDescent="0.25">
      <c r="A39" s="20">
        <v>0.31</v>
      </c>
      <c r="B39" s="1">
        <v>100</v>
      </c>
      <c r="C39" s="1">
        <v>5.8194317112744898</v>
      </c>
      <c r="D39" s="1">
        <v>89.850337768557708</v>
      </c>
      <c r="E39" s="1">
        <v>2.4436401558444327</v>
      </c>
      <c r="F39" s="1">
        <v>96.023505823879077</v>
      </c>
      <c r="G39" s="1">
        <v>5.0994815117765899</v>
      </c>
    </row>
    <row r="40" spans="1:7" x14ac:dyDescent="0.25">
      <c r="A40" s="20">
        <v>0.93</v>
      </c>
      <c r="B40" s="1">
        <v>86.959545612955367</v>
      </c>
      <c r="C40" s="1">
        <v>4.7315330442560315</v>
      </c>
      <c r="D40" s="1">
        <v>82.888784099446056</v>
      </c>
      <c r="E40" s="1">
        <v>2.949212474820893</v>
      </c>
      <c r="F40" s="1">
        <v>90.146449283293819</v>
      </c>
      <c r="G40" s="1">
        <v>3.1942770971374652</v>
      </c>
    </row>
    <row r="41" spans="1:7" x14ac:dyDescent="0.25">
      <c r="A41" s="20">
        <v>2.78</v>
      </c>
      <c r="B41" s="1">
        <v>84.484405371829027</v>
      </c>
      <c r="C41" s="1">
        <v>2.9877819834994321</v>
      </c>
      <c r="D41" s="1">
        <v>67.822772436943922</v>
      </c>
      <c r="E41" s="1">
        <v>1.1110609985545741</v>
      </c>
      <c r="F41" s="1">
        <v>76.370657104720067</v>
      </c>
      <c r="G41" s="1">
        <v>3.2140338911185111</v>
      </c>
    </row>
    <row r="42" spans="1:7" x14ac:dyDescent="0.25">
      <c r="A42" s="20">
        <v>8.33</v>
      </c>
      <c r="B42" s="1">
        <v>71.054101035764802</v>
      </c>
      <c r="C42" s="1">
        <v>4.0595003261127856</v>
      </c>
      <c r="D42" s="1">
        <v>54.382082554413863</v>
      </c>
      <c r="E42" s="1">
        <v>5.2592560159534294</v>
      </c>
      <c r="F42" s="1">
        <v>56.803552390709399</v>
      </c>
      <c r="G42" s="1">
        <v>3.511869598236923</v>
      </c>
    </row>
    <row r="43" spans="1:7" x14ac:dyDescent="0.25">
      <c r="A43" s="20">
        <v>25</v>
      </c>
      <c r="B43" s="1">
        <v>54.676986944750745</v>
      </c>
      <c r="C43" s="1">
        <v>3.79807208700087</v>
      </c>
      <c r="D43" s="1">
        <v>40.524670753052277</v>
      </c>
      <c r="E43" s="1">
        <v>1.6079163856911918</v>
      </c>
      <c r="F43" s="1">
        <v>37.083870169152483</v>
      </c>
      <c r="G43" s="1">
        <v>1.0237546979811269</v>
      </c>
    </row>
    <row r="44" spans="1:7" x14ac:dyDescent="0.25">
      <c r="A44" s="20">
        <v>75</v>
      </c>
      <c r="B44" s="1">
        <v>35.195007257902652</v>
      </c>
      <c r="C44" s="1">
        <v>1.0622004711205264</v>
      </c>
      <c r="D44" s="1">
        <v>20.232534645808119</v>
      </c>
      <c r="E44" s="1">
        <v>3.4083814743219221</v>
      </c>
      <c r="F44" s="1">
        <v>31.42039547365664</v>
      </c>
      <c r="G44" s="1">
        <v>4.662378604987147</v>
      </c>
    </row>
    <row r="45" spans="1:7" x14ac:dyDescent="0.25">
      <c r="A45" s="20">
        <v>225</v>
      </c>
      <c r="B45" s="1">
        <v>24.425683963594555</v>
      </c>
      <c r="C45" s="1">
        <v>1.5493849749947008</v>
      </c>
      <c r="D45" s="1">
        <v>17.005834395749599</v>
      </c>
      <c r="E45" s="1">
        <v>5.7402546396460572</v>
      </c>
      <c r="F45" s="1">
        <v>18.910940986496154</v>
      </c>
      <c r="G45" s="1">
        <v>1.2783434590140876</v>
      </c>
    </row>
    <row r="46" spans="1:7" x14ac:dyDescent="0.25">
      <c r="A46" s="5" t="s">
        <v>85</v>
      </c>
      <c r="B46" s="1">
        <v>19.762620765013995</v>
      </c>
      <c r="D46" s="1">
        <v>7.2</v>
      </c>
      <c r="F46" s="1">
        <v>6.6</v>
      </c>
    </row>
    <row r="47" spans="1:7" x14ac:dyDescent="0.25">
      <c r="A47" s="5" t="s">
        <v>87</v>
      </c>
      <c r="B47" s="1">
        <v>4.5</v>
      </c>
    </row>
    <row r="48" spans="1:7" x14ac:dyDescent="0.25">
      <c r="A48" s="5" t="s">
        <v>9</v>
      </c>
      <c r="B48" s="1">
        <v>6.0999999999999988</v>
      </c>
    </row>
    <row r="49" spans="2:2" x14ac:dyDescent="0.25">
      <c r="B49" s="1">
        <v>0.81853527718725039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workbookViewId="0">
      <selection activeCell="I18" sqref="I18"/>
    </sheetView>
  </sheetViews>
  <sheetFormatPr defaultRowHeight="15" x14ac:dyDescent="0.25"/>
  <cols>
    <col min="1" max="1" width="17.42578125" customWidth="1"/>
    <col min="4" max="4" width="11.5703125" bestFit="1" customWidth="1"/>
    <col min="5" max="5" width="9.5703125" bestFit="1" customWidth="1"/>
    <col min="6" max="6" width="11.5703125" bestFit="1" customWidth="1"/>
    <col min="7" max="7" width="9.5703125" bestFit="1" customWidth="1"/>
    <col min="9" max="9" width="18.5703125" bestFit="1" customWidth="1"/>
  </cols>
  <sheetData>
    <row r="1" spans="1:15" x14ac:dyDescent="0.25">
      <c r="A1" t="s">
        <v>79</v>
      </c>
    </row>
    <row r="3" spans="1:15" x14ac:dyDescent="0.25">
      <c r="A3" s="21" t="s">
        <v>80</v>
      </c>
      <c r="B3" s="21" t="s">
        <v>63</v>
      </c>
      <c r="C3" s="19"/>
      <c r="D3" s="19"/>
      <c r="E3" s="19"/>
      <c r="F3" s="19"/>
      <c r="G3" s="19"/>
      <c r="H3" s="19"/>
      <c r="I3" s="21" t="s">
        <v>81</v>
      </c>
      <c r="J3" s="21" t="s">
        <v>63</v>
      </c>
      <c r="K3" s="19"/>
      <c r="L3" s="19"/>
      <c r="M3" s="19"/>
      <c r="N3" s="19"/>
      <c r="O3" s="19"/>
    </row>
    <row r="4" spans="1:15" x14ac:dyDescent="0.25">
      <c r="A4" s="21" t="s">
        <v>0</v>
      </c>
      <c r="B4" s="19" t="s">
        <v>43</v>
      </c>
      <c r="C4" s="19"/>
      <c r="D4" s="19" t="s">
        <v>42</v>
      </c>
      <c r="E4" s="19"/>
      <c r="F4" s="19" t="s">
        <v>41</v>
      </c>
      <c r="G4" s="19"/>
      <c r="H4" s="19"/>
      <c r="I4" s="21" t="s">
        <v>0</v>
      </c>
      <c r="J4" s="19" t="s">
        <v>43</v>
      </c>
      <c r="K4" s="19"/>
      <c r="L4" s="19" t="s">
        <v>42</v>
      </c>
      <c r="M4" s="19"/>
      <c r="N4" s="19" t="s">
        <v>41</v>
      </c>
      <c r="O4" s="19"/>
    </row>
    <row r="5" spans="1:15" x14ac:dyDescent="0.25">
      <c r="A5" s="19" t="s">
        <v>62</v>
      </c>
      <c r="B5" s="19" t="s">
        <v>13</v>
      </c>
      <c r="C5" s="19" t="s">
        <v>9</v>
      </c>
      <c r="D5" s="19" t="s">
        <v>13</v>
      </c>
      <c r="E5" s="19" t="s">
        <v>9</v>
      </c>
      <c r="F5" s="19" t="s">
        <v>13</v>
      </c>
      <c r="G5" s="19" t="s">
        <v>9</v>
      </c>
      <c r="H5" s="19"/>
      <c r="I5" s="19" t="s">
        <v>62</v>
      </c>
      <c r="J5" s="19" t="s">
        <v>13</v>
      </c>
      <c r="K5" s="19" t="s">
        <v>9</v>
      </c>
      <c r="L5" s="19" t="s">
        <v>13</v>
      </c>
      <c r="M5" s="19" t="s">
        <v>9</v>
      </c>
      <c r="N5" s="19" t="s">
        <v>13</v>
      </c>
      <c r="O5" s="19" t="s">
        <v>9</v>
      </c>
    </row>
    <row r="6" spans="1:15" x14ac:dyDescent="0.25">
      <c r="A6" s="8">
        <v>1E-3</v>
      </c>
      <c r="B6" s="9">
        <v>100</v>
      </c>
      <c r="C6" s="9">
        <v>3.8995861270294347</v>
      </c>
      <c r="D6" s="9">
        <v>100</v>
      </c>
      <c r="E6" s="9">
        <v>0.58257982665150365</v>
      </c>
      <c r="F6" s="9">
        <v>100</v>
      </c>
      <c r="G6" s="22">
        <v>1.6752176571979276</v>
      </c>
      <c r="H6" s="19"/>
      <c r="I6" s="8">
        <v>1E-3</v>
      </c>
      <c r="J6" s="9">
        <v>99.999999999999986</v>
      </c>
      <c r="K6" s="22">
        <v>3.0076034196195787</v>
      </c>
      <c r="L6" s="9">
        <v>101.44024711773621</v>
      </c>
      <c r="M6" s="9">
        <v>3.944256164318944</v>
      </c>
      <c r="N6" s="9">
        <v>100.00000000000001</v>
      </c>
      <c r="O6" s="9">
        <v>1.631518668138735</v>
      </c>
    </row>
    <row r="7" spans="1:15" x14ac:dyDescent="0.25">
      <c r="A7" s="19">
        <v>9.375E-2</v>
      </c>
      <c r="B7" s="9">
        <v>91.63568383383182</v>
      </c>
      <c r="C7" s="9">
        <v>1.8137428842084524</v>
      </c>
      <c r="D7" s="9"/>
      <c r="E7" s="9"/>
      <c r="F7" s="9"/>
      <c r="G7" s="9"/>
      <c r="H7" s="19"/>
      <c r="I7" s="24">
        <v>0.3125</v>
      </c>
      <c r="J7" s="9">
        <v>89.774246720099711</v>
      </c>
      <c r="K7" s="22">
        <v>9.8852995370591739</v>
      </c>
      <c r="L7" s="9">
        <v>91.466826105360056</v>
      </c>
      <c r="M7" s="9">
        <v>4.0480413737748275</v>
      </c>
      <c r="N7" s="9">
        <v>88.574131101446241</v>
      </c>
      <c r="O7" s="9">
        <v>1.2300994188943952</v>
      </c>
    </row>
    <row r="8" spans="1:15" x14ac:dyDescent="0.25">
      <c r="A8" s="19">
        <v>0.1875</v>
      </c>
      <c r="B8" s="9">
        <v>88.925184795467146</v>
      </c>
      <c r="C8" s="9">
        <v>5.6328927143873813</v>
      </c>
      <c r="D8" s="9"/>
      <c r="E8" s="9"/>
      <c r="F8" s="9"/>
      <c r="G8" s="9"/>
      <c r="H8" s="19"/>
      <c r="I8" s="24">
        <v>0.625</v>
      </c>
      <c r="J8" s="9">
        <v>84.911755812014334</v>
      </c>
      <c r="K8" s="22">
        <v>1.700704142056638</v>
      </c>
      <c r="L8" s="9">
        <v>80.726796991981075</v>
      </c>
      <c r="M8" s="9">
        <v>3.2607690984698081</v>
      </c>
      <c r="N8" s="9">
        <v>80.547266893986844</v>
      </c>
      <c r="O8" s="9">
        <v>3.073886675844375</v>
      </c>
    </row>
    <row r="9" spans="1:15" x14ac:dyDescent="0.25">
      <c r="A9" s="19">
        <v>0.3125</v>
      </c>
      <c r="B9" s="9"/>
      <c r="C9" s="9"/>
      <c r="D9" s="9">
        <v>90.110874191694279</v>
      </c>
      <c r="E9" s="9">
        <v>5.2740041645518918</v>
      </c>
      <c r="F9" s="9">
        <v>90.226780874847961</v>
      </c>
      <c r="G9" s="22">
        <v>1.3567965896407617</v>
      </c>
      <c r="H9" s="19"/>
      <c r="I9" s="24">
        <v>1.25</v>
      </c>
      <c r="J9" s="9">
        <v>61.958202719497272</v>
      </c>
      <c r="K9" s="22">
        <v>1.7935663451776407</v>
      </c>
      <c r="L9" s="9">
        <v>72.259036926661977</v>
      </c>
      <c r="M9" s="9">
        <v>2.8485916228462318</v>
      </c>
      <c r="N9" s="9">
        <v>71.901635422033294</v>
      </c>
      <c r="O9" s="9">
        <v>4.4543395027369668</v>
      </c>
    </row>
    <row r="10" spans="1:15" x14ac:dyDescent="0.25">
      <c r="A10" s="19">
        <v>0.375</v>
      </c>
      <c r="B10" s="9">
        <v>85.853823307074535</v>
      </c>
      <c r="C10" s="9">
        <v>4.8179874387570818</v>
      </c>
      <c r="D10" s="9"/>
      <c r="E10" s="9"/>
      <c r="F10" s="9"/>
      <c r="G10" s="9"/>
      <c r="H10" s="19"/>
      <c r="I10" s="24">
        <v>2.5</v>
      </c>
      <c r="J10" s="9">
        <v>68.309985295704237</v>
      </c>
      <c r="K10" s="22">
        <v>5.9401393786315246</v>
      </c>
      <c r="L10" s="9">
        <v>68.474751139736625</v>
      </c>
      <c r="M10" s="9">
        <v>2.7824885893687274</v>
      </c>
      <c r="N10" s="9">
        <v>73.558609289427807</v>
      </c>
      <c r="O10" s="9">
        <v>2.4288202404995043</v>
      </c>
    </row>
    <row r="11" spans="1:15" x14ac:dyDescent="0.25">
      <c r="A11" s="19">
        <v>0.625</v>
      </c>
      <c r="B11" s="9"/>
      <c r="C11" s="9"/>
      <c r="D11" s="9">
        <v>85.158299625529125</v>
      </c>
      <c r="E11" s="9">
        <v>3.1359890443993326</v>
      </c>
      <c r="F11" s="9">
        <v>85.255686122139522</v>
      </c>
      <c r="G11" s="22">
        <v>1.8070039353439997</v>
      </c>
      <c r="H11" s="19"/>
      <c r="I11" s="24">
        <v>5</v>
      </c>
      <c r="J11" s="9">
        <v>48.789712710150987</v>
      </c>
      <c r="K11" s="22">
        <v>3.0034093678826679</v>
      </c>
      <c r="L11" s="9">
        <v>49.584274050382668</v>
      </c>
      <c r="M11" s="9">
        <v>1.872388884780513</v>
      </c>
      <c r="N11" s="9">
        <v>55.105706891282288</v>
      </c>
      <c r="O11" s="9">
        <v>5.4506113347696337</v>
      </c>
    </row>
    <row r="12" spans="1:15" x14ac:dyDescent="0.25">
      <c r="A12" s="19">
        <v>0.75</v>
      </c>
      <c r="B12" s="9">
        <v>76.059288775052963</v>
      </c>
      <c r="C12" s="9">
        <v>2.7756281894418366</v>
      </c>
      <c r="D12" s="9"/>
      <c r="E12" s="9"/>
      <c r="F12" s="9"/>
      <c r="G12" s="9"/>
      <c r="H12" s="19"/>
      <c r="I12" s="24">
        <v>10</v>
      </c>
      <c r="J12" s="9">
        <v>33.352328277022707</v>
      </c>
      <c r="K12" s="22">
        <v>5.5395191320030834</v>
      </c>
      <c r="L12" s="9">
        <v>37.916018164898155</v>
      </c>
      <c r="M12" s="9">
        <v>1.383584508322349</v>
      </c>
      <c r="N12" s="9">
        <v>41.327634530322314</v>
      </c>
      <c r="O12" s="9">
        <v>1.8171014391010267</v>
      </c>
    </row>
    <row r="13" spans="1:15" x14ac:dyDescent="0.25">
      <c r="A13" s="19">
        <v>1.25</v>
      </c>
      <c r="B13" s="9"/>
      <c r="C13" s="9"/>
      <c r="D13" s="9">
        <v>64.51014881666336</v>
      </c>
      <c r="E13" s="9">
        <v>1.6635299258555334</v>
      </c>
      <c r="F13" s="9">
        <v>80.059182609754444</v>
      </c>
      <c r="G13" s="22">
        <v>0.18183181377012678</v>
      </c>
      <c r="H13" s="19"/>
      <c r="I13" s="24">
        <v>20</v>
      </c>
      <c r="J13" s="9">
        <v>23.480547684756598</v>
      </c>
      <c r="K13" s="22">
        <v>1.6273915433996333</v>
      </c>
      <c r="L13" s="9">
        <v>22.334821525693414</v>
      </c>
      <c r="M13" s="9">
        <v>2.3279784650760247</v>
      </c>
      <c r="N13" s="9">
        <v>27.682036427859483</v>
      </c>
      <c r="O13" s="9">
        <v>1.7135810679320926</v>
      </c>
    </row>
    <row r="14" spans="1:15" x14ac:dyDescent="0.25">
      <c r="A14" s="19">
        <v>2.5</v>
      </c>
      <c r="B14" s="9"/>
      <c r="C14" s="9"/>
      <c r="D14" s="9">
        <v>70.220963269444439</v>
      </c>
      <c r="E14" s="9">
        <v>1.8368112908198815</v>
      </c>
      <c r="F14" s="9">
        <v>68.250848950565143</v>
      </c>
      <c r="G14" s="22">
        <v>1.4648602309094485</v>
      </c>
      <c r="H14" s="19"/>
      <c r="I14" s="24">
        <v>40</v>
      </c>
      <c r="J14" s="9">
        <v>19.815444836852112</v>
      </c>
      <c r="K14" s="22">
        <v>1.7595647935470862</v>
      </c>
      <c r="L14" s="9">
        <v>15.636009513264392</v>
      </c>
      <c r="M14" s="9">
        <v>1.2267984220039834</v>
      </c>
      <c r="N14" s="9">
        <v>21.688349154172894</v>
      </c>
      <c r="O14" s="9">
        <v>2.9914682028170976</v>
      </c>
    </row>
    <row r="15" spans="1:15" x14ac:dyDescent="0.25">
      <c r="A15" s="19">
        <v>5</v>
      </c>
      <c r="B15" s="9">
        <v>49.821420805897112</v>
      </c>
      <c r="C15" s="9">
        <v>5.3428043338898874</v>
      </c>
      <c r="D15" s="9">
        <v>55.181437892290823</v>
      </c>
      <c r="E15" s="9">
        <v>2.5217944020637795</v>
      </c>
      <c r="F15" s="9">
        <v>53.159224313232698</v>
      </c>
      <c r="G15" s="22">
        <v>1.0659667088799991</v>
      </c>
      <c r="H15" s="19"/>
      <c r="I15" s="24">
        <v>80</v>
      </c>
      <c r="J15" s="9">
        <v>13.414993952298227</v>
      </c>
      <c r="K15" s="22">
        <v>1.8280060440444528</v>
      </c>
      <c r="L15" s="9">
        <v>10.672937747420633</v>
      </c>
      <c r="M15" s="9">
        <v>1.0923093548999849</v>
      </c>
      <c r="N15" s="9">
        <v>10.308577144627955</v>
      </c>
      <c r="O15" s="9">
        <v>0.55437020614081223</v>
      </c>
    </row>
    <row r="16" spans="1:15" x14ac:dyDescent="0.25">
      <c r="A16" s="19">
        <v>10</v>
      </c>
      <c r="B16" s="9">
        <v>34.673080144821171</v>
      </c>
      <c r="C16" s="9">
        <v>1.7957637964489788</v>
      </c>
      <c r="D16" s="9">
        <v>40.221862558077412</v>
      </c>
      <c r="E16" s="9">
        <v>2.7819941564082264</v>
      </c>
      <c r="F16" s="9">
        <v>42.293147832334881</v>
      </c>
      <c r="G16" s="22">
        <v>1.2861777917353747</v>
      </c>
      <c r="H16" s="19"/>
      <c r="I16" s="24">
        <v>160</v>
      </c>
      <c r="J16" s="9">
        <v>10.675853709061071</v>
      </c>
      <c r="K16" s="22">
        <v>0.28508725510792121</v>
      </c>
      <c r="L16" s="9">
        <v>7.6206527129064385</v>
      </c>
      <c r="M16" s="9">
        <v>0.50866854470005007</v>
      </c>
      <c r="N16" s="9">
        <v>9.1445475405486665</v>
      </c>
      <c r="O16" s="9">
        <v>1.4571910312805598</v>
      </c>
    </row>
    <row r="17" spans="1:16" x14ac:dyDescent="0.25">
      <c r="A17" s="19">
        <v>20</v>
      </c>
      <c r="B17" s="9">
        <v>21.05569220500912</v>
      </c>
      <c r="C17" s="9">
        <v>1.6728678570817883</v>
      </c>
      <c r="D17" s="9">
        <v>31.90474539400175</v>
      </c>
      <c r="E17" s="9">
        <v>2.4041577380365551</v>
      </c>
      <c r="F17" s="9">
        <v>30.2518499029437</v>
      </c>
      <c r="G17" s="22">
        <v>1.9610519131542272</v>
      </c>
      <c r="H17" s="19"/>
      <c r="I17" s="24">
        <v>225</v>
      </c>
      <c r="J17" s="9">
        <v>11.106040807087199</v>
      </c>
      <c r="K17" s="22">
        <v>1.1554947136641849</v>
      </c>
      <c r="L17" s="9">
        <v>8.8491556245137364</v>
      </c>
      <c r="M17" s="9">
        <v>0.29336657106211994</v>
      </c>
      <c r="N17" s="9">
        <v>10.381019645328932</v>
      </c>
      <c r="O17" s="9">
        <v>0.78326076512403875</v>
      </c>
    </row>
    <row r="18" spans="1:16" x14ac:dyDescent="0.25">
      <c r="A18" s="19">
        <v>40</v>
      </c>
      <c r="B18" s="9">
        <v>20.426456136883989</v>
      </c>
      <c r="C18" s="9">
        <v>1.1035769897398051</v>
      </c>
      <c r="D18" s="9">
        <v>17.20717419274418</v>
      </c>
      <c r="E18" s="9">
        <v>0.81387988138142575</v>
      </c>
      <c r="F18" s="9">
        <v>18.674817542562014</v>
      </c>
      <c r="G18" s="22">
        <v>0.76653373040612549</v>
      </c>
      <c r="H18" s="19"/>
      <c r="I18" s="5" t="s">
        <v>85</v>
      </c>
      <c r="J18" s="1">
        <v>4.1399999999999997</v>
      </c>
      <c r="K18" s="1"/>
      <c r="L18" s="1">
        <v>4.5659999999999998</v>
      </c>
      <c r="M18" s="1"/>
      <c r="N18" s="1">
        <v>6.2560000000000002</v>
      </c>
      <c r="O18" s="1"/>
      <c r="P18" s="1"/>
    </row>
    <row r="19" spans="1:16" x14ac:dyDescent="0.25">
      <c r="A19" s="19">
        <v>80</v>
      </c>
      <c r="B19" s="9">
        <v>8.8168950314805272</v>
      </c>
      <c r="C19" s="9">
        <v>0.83404127526517635</v>
      </c>
      <c r="D19" s="9">
        <v>12.075800560148146</v>
      </c>
      <c r="E19" s="9">
        <v>1.3249116596628612</v>
      </c>
      <c r="F19" s="9">
        <v>9.9086441389142212</v>
      </c>
      <c r="G19" s="22">
        <v>0.52420299215702715</v>
      </c>
      <c r="H19" s="19"/>
      <c r="I19" s="5" t="s">
        <v>87</v>
      </c>
      <c r="J19" s="1">
        <v>4.987333333333333</v>
      </c>
      <c r="K19" s="1"/>
      <c r="L19" s="1"/>
      <c r="M19" s="1"/>
      <c r="N19" s="1"/>
      <c r="O19" s="1"/>
      <c r="P19" s="1"/>
    </row>
    <row r="20" spans="1:16" x14ac:dyDescent="0.25">
      <c r="A20" s="19">
        <v>160</v>
      </c>
      <c r="B20" s="9">
        <v>5.6289058295484748</v>
      </c>
      <c r="C20" s="9">
        <v>0.48310706379216256</v>
      </c>
      <c r="D20" s="9">
        <v>5.9064471197238193</v>
      </c>
      <c r="E20" s="9">
        <v>0.23970004263737593</v>
      </c>
      <c r="F20" s="9">
        <v>5.6932749725473357</v>
      </c>
      <c r="G20" s="22">
        <v>0.33802450265560913</v>
      </c>
      <c r="H20" s="19"/>
      <c r="I20" s="5" t="s">
        <v>9</v>
      </c>
      <c r="J20" s="1">
        <v>0.64614377485028807</v>
      </c>
      <c r="K20" s="1"/>
      <c r="L20" s="1"/>
      <c r="M20" s="1"/>
      <c r="N20" s="1"/>
      <c r="O20" s="1"/>
      <c r="P20" s="1"/>
    </row>
    <row r="21" spans="1:16" x14ac:dyDescent="0.25">
      <c r="A21" s="19">
        <v>225</v>
      </c>
      <c r="B21" s="9">
        <v>5.6867101521060235</v>
      </c>
      <c r="C21" s="9">
        <v>0.6354840220605249</v>
      </c>
      <c r="D21" s="9">
        <v>6.1622313460116409</v>
      </c>
      <c r="E21" s="9">
        <v>0.1045489914939903</v>
      </c>
      <c r="F21" s="9">
        <v>6.8822770332112198</v>
      </c>
      <c r="G21" s="22">
        <v>6.9472630960612569E-2</v>
      </c>
      <c r="H21" s="19"/>
      <c r="J21" s="1"/>
      <c r="K21" s="1"/>
      <c r="L21" s="1"/>
      <c r="M21" s="1"/>
      <c r="N21" s="1"/>
      <c r="O21" s="1"/>
      <c r="P21" s="1"/>
    </row>
    <row r="22" spans="1:16" x14ac:dyDescent="0.25">
      <c r="A22" s="5" t="s">
        <v>85</v>
      </c>
      <c r="B22" s="19">
        <v>4.5999999999999996</v>
      </c>
      <c r="C22" s="19"/>
      <c r="D22" s="19">
        <v>6.6040000000000001</v>
      </c>
      <c r="E22" s="19"/>
      <c r="F22" s="19">
        <v>6.335</v>
      </c>
      <c r="G22" s="19"/>
      <c r="H22" s="19"/>
      <c r="J22" s="1"/>
      <c r="K22" s="1"/>
      <c r="L22" s="1"/>
      <c r="M22" s="1"/>
      <c r="N22" s="1"/>
      <c r="O22" s="1"/>
      <c r="P22" s="1"/>
    </row>
    <row r="23" spans="1:16" x14ac:dyDescent="0.25">
      <c r="A23" s="5" t="s">
        <v>87</v>
      </c>
      <c r="B23" s="1">
        <v>5.8463333333333338</v>
      </c>
      <c r="J23" s="1"/>
      <c r="K23" s="1"/>
      <c r="L23" s="1"/>
      <c r="M23" s="1"/>
      <c r="N23" s="1"/>
      <c r="O23" s="1"/>
      <c r="P23" s="1"/>
    </row>
    <row r="24" spans="1:16" x14ac:dyDescent="0.25">
      <c r="A24" s="5" t="s">
        <v>9</v>
      </c>
      <c r="B24" s="1">
        <v>0.62798628788993371</v>
      </c>
    </row>
    <row r="26" spans="1:16" x14ac:dyDescent="0.25">
      <c r="A26" s="5" t="s">
        <v>21</v>
      </c>
      <c r="B26" s="19" t="s">
        <v>43</v>
      </c>
      <c r="C26" s="19"/>
      <c r="D26" s="19" t="s">
        <v>42</v>
      </c>
      <c r="E26" s="19"/>
      <c r="F26" s="19" t="s">
        <v>41</v>
      </c>
    </row>
    <row r="27" spans="1:16" x14ac:dyDescent="0.25">
      <c r="A27" s="19" t="s">
        <v>62</v>
      </c>
      <c r="B27" s="19" t="s">
        <v>13</v>
      </c>
      <c r="C27" s="19" t="s">
        <v>9</v>
      </c>
      <c r="D27" s="19" t="s">
        <v>13</v>
      </c>
      <c r="E27" s="19" t="s">
        <v>9</v>
      </c>
      <c r="F27" s="19" t="s">
        <v>13</v>
      </c>
      <c r="G27" s="19" t="s">
        <v>9</v>
      </c>
      <c r="I27" s="5" t="s">
        <v>18</v>
      </c>
      <c r="J27" s="19" t="s">
        <v>13</v>
      </c>
      <c r="K27" s="19" t="s">
        <v>9</v>
      </c>
    </row>
    <row r="28" spans="1:16" x14ac:dyDescent="0.25">
      <c r="A28" s="11">
        <v>1E-3</v>
      </c>
      <c r="B28" s="1">
        <v>100</v>
      </c>
      <c r="C28" s="1">
        <v>1.7269895523008403</v>
      </c>
      <c r="D28" s="1">
        <v>100</v>
      </c>
      <c r="E28" s="1">
        <v>3.3222092436753696</v>
      </c>
      <c r="F28" s="1">
        <v>100</v>
      </c>
      <c r="G28" s="1">
        <v>4.1616981286164361</v>
      </c>
      <c r="I28" s="11">
        <v>1E-3</v>
      </c>
      <c r="J28" s="25">
        <v>100</v>
      </c>
      <c r="K28" s="25">
        <v>9.2142956916706247</v>
      </c>
    </row>
    <row r="29" spans="1:16" x14ac:dyDescent="0.25">
      <c r="A29" s="23">
        <v>0.3125</v>
      </c>
      <c r="B29" s="1">
        <v>103.6301581906006</v>
      </c>
      <c r="C29" s="1">
        <v>2.2837552748231413</v>
      </c>
      <c r="D29" s="1"/>
      <c r="E29" s="1"/>
      <c r="F29" s="1"/>
      <c r="G29" s="1"/>
      <c r="I29">
        <v>0.3125</v>
      </c>
      <c r="J29" s="1">
        <v>78.130350173587715</v>
      </c>
      <c r="K29" s="1">
        <v>1.0860499518257891</v>
      </c>
    </row>
    <row r="30" spans="1:16" x14ac:dyDescent="0.25">
      <c r="A30" s="23">
        <v>0.625</v>
      </c>
      <c r="B30" s="1">
        <v>95.277470668288572</v>
      </c>
      <c r="C30" s="1">
        <v>3.1282605835146766</v>
      </c>
      <c r="D30" s="1"/>
      <c r="E30" s="1"/>
      <c r="F30" s="1">
        <v>88.802955966280436</v>
      </c>
      <c r="G30" s="1">
        <v>4.5647119347662066</v>
      </c>
      <c r="I30" s="23">
        <v>0.625</v>
      </c>
      <c r="J30" s="1">
        <v>82.879991412892934</v>
      </c>
      <c r="K30" s="1">
        <v>7.0101834217138945</v>
      </c>
    </row>
    <row r="31" spans="1:16" x14ac:dyDescent="0.25">
      <c r="A31" s="15">
        <v>1.25</v>
      </c>
      <c r="B31" s="1">
        <v>98.569587667165607</v>
      </c>
      <c r="C31" s="1">
        <v>1.7442577262837295</v>
      </c>
      <c r="D31" s="1">
        <v>80.744169522795019</v>
      </c>
      <c r="E31" s="1">
        <v>2.2109684132086276</v>
      </c>
      <c r="F31" s="1">
        <v>82.626579019369771</v>
      </c>
      <c r="G31" s="1">
        <v>3.1545383417594071</v>
      </c>
      <c r="I31" s="26">
        <v>1.25</v>
      </c>
      <c r="J31" s="1">
        <v>96.691436108916079</v>
      </c>
      <c r="K31" s="1">
        <v>3.1049862329462048</v>
      </c>
    </row>
    <row r="32" spans="1:16" x14ac:dyDescent="0.25">
      <c r="A32" s="15">
        <v>2.5</v>
      </c>
      <c r="B32" s="1">
        <v>97.529130544394164</v>
      </c>
      <c r="C32" s="1">
        <v>1.4627804128480555</v>
      </c>
      <c r="D32" s="1">
        <v>79.229594056013823</v>
      </c>
      <c r="E32" s="1">
        <v>5.6750579073083376</v>
      </c>
      <c r="F32" s="1">
        <v>82.763252703949277</v>
      </c>
      <c r="G32" s="1">
        <v>3.8286013823200444</v>
      </c>
      <c r="I32" s="26">
        <v>2.5</v>
      </c>
      <c r="J32" s="1">
        <v>102.17030567680094</v>
      </c>
      <c r="K32" s="1">
        <v>4.3115286807147468</v>
      </c>
    </row>
    <row r="33" spans="1:15" x14ac:dyDescent="0.25">
      <c r="A33" s="13">
        <v>5</v>
      </c>
      <c r="B33" s="1">
        <v>88.015917446109327</v>
      </c>
      <c r="C33" s="1">
        <v>0.34449054277205071</v>
      </c>
      <c r="D33" s="1">
        <v>77.368064180484055</v>
      </c>
      <c r="E33" s="1">
        <v>1.3435001112935185</v>
      </c>
      <c r="F33" s="1">
        <v>72.245379817870187</v>
      </c>
      <c r="G33" s="1">
        <v>0.65583491129693494</v>
      </c>
      <c r="I33" s="16">
        <v>5</v>
      </c>
      <c r="J33" s="24">
        <v>89.820420220842564</v>
      </c>
      <c r="K33" s="24">
        <v>6.2109357851396574</v>
      </c>
    </row>
    <row r="34" spans="1:15" x14ac:dyDescent="0.25">
      <c r="A34" s="13">
        <v>10</v>
      </c>
      <c r="B34" s="1">
        <v>79.16427422045669</v>
      </c>
      <c r="C34" s="1">
        <v>3.738076902756879</v>
      </c>
      <c r="D34" s="1">
        <v>62.595118121717491</v>
      </c>
      <c r="E34" s="1">
        <v>2.413899536070033</v>
      </c>
      <c r="F34" s="1">
        <v>59.101410071922352</v>
      </c>
      <c r="G34" s="1">
        <v>3.8606689138391181</v>
      </c>
      <c r="I34" s="16">
        <v>10</v>
      </c>
      <c r="J34" s="24">
        <v>87.628147994362507</v>
      </c>
      <c r="K34" s="24">
        <v>2.371469002206041</v>
      </c>
    </row>
    <row r="35" spans="1:15" x14ac:dyDescent="0.25">
      <c r="A35" s="14">
        <v>20</v>
      </c>
      <c r="B35" s="1">
        <v>60.600081240610315</v>
      </c>
      <c r="C35" s="1">
        <v>3.7201924663553223</v>
      </c>
      <c r="D35" s="1">
        <v>48.361801046604171</v>
      </c>
      <c r="E35" s="1">
        <v>3.876337275328368</v>
      </c>
      <c r="F35" s="1">
        <v>50.890541808868647</v>
      </c>
      <c r="G35" s="1">
        <v>2.3784714560699185</v>
      </c>
      <c r="I35" s="16">
        <v>20</v>
      </c>
      <c r="J35" s="24">
        <v>103.08436782933923</v>
      </c>
      <c r="K35" s="24">
        <v>8.4893760568950238</v>
      </c>
    </row>
    <row r="36" spans="1:15" x14ac:dyDescent="0.25">
      <c r="A36" s="16">
        <v>40</v>
      </c>
      <c r="B36" s="1">
        <v>58.548165224348359</v>
      </c>
      <c r="C36" s="1">
        <v>2.61430264789273</v>
      </c>
      <c r="D36" s="1">
        <v>40.867087170177975</v>
      </c>
      <c r="E36" s="1">
        <v>1.2856886642096068</v>
      </c>
      <c r="F36" s="1">
        <v>35.638782235229314</v>
      </c>
      <c r="G36" s="1">
        <v>2.7519034926204311</v>
      </c>
      <c r="I36" s="27">
        <v>40</v>
      </c>
      <c r="J36" s="24">
        <v>107.58273132300786</v>
      </c>
      <c r="K36" s="24">
        <v>3.4000278892204836</v>
      </c>
    </row>
    <row r="37" spans="1:15" x14ac:dyDescent="0.25">
      <c r="A37" s="11">
        <v>80</v>
      </c>
      <c r="B37" s="1">
        <v>41.232970231285819</v>
      </c>
      <c r="C37" s="1">
        <v>2.4697101902249603</v>
      </c>
      <c r="D37" s="1">
        <v>27.5047643760475</v>
      </c>
      <c r="E37" s="1">
        <v>0.92900089199301339</v>
      </c>
      <c r="F37" s="1">
        <v>28.946394197091653</v>
      </c>
      <c r="G37" s="1">
        <v>2.9762948164864049</v>
      </c>
      <c r="I37" s="27">
        <v>80</v>
      </c>
      <c r="J37" s="24">
        <v>110.39276396520894</v>
      </c>
      <c r="K37" s="24">
        <v>2.0798941773253565</v>
      </c>
    </row>
    <row r="38" spans="1:15" x14ac:dyDescent="0.25">
      <c r="A38" s="11">
        <v>160</v>
      </c>
      <c r="B38" s="1">
        <v>25.734845872398726</v>
      </c>
      <c r="C38" s="1">
        <v>1.3356440633737152</v>
      </c>
      <c r="D38" s="1">
        <v>24.478807735268585</v>
      </c>
      <c r="E38" s="1">
        <v>2.6588640506917463</v>
      </c>
      <c r="F38" s="1">
        <v>17.635178480101864</v>
      </c>
      <c r="G38" s="1">
        <v>0.43508560307743754</v>
      </c>
      <c r="I38" s="27">
        <v>160</v>
      </c>
      <c r="J38" s="24">
        <v>111.06328128405522</v>
      </c>
      <c r="K38" s="24">
        <v>0.95828639637393609</v>
      </c>
    </row>
    <row r="39" spans="1:15" x14ac:dyDescent="0.25">
      <c r="A39" s="11">
        <v>225</v>
      </c>
      <c r="B39" s="1">
        <v>23.910532506069341</v>
      </c>
      <c r="C39" s="1">
        <v>1.5075154870411132</v>
      </c>
      <c r="D39" s="1">
        <v>19.113430689687505</v>
      </c>
      <c r="E39" s="1">
        <v>0.7333380194815815</v>
      </c>
      <c r="F39" s="1">
        <v>22.8624815603328</v>
      </c>
      <c r="G39" s="1">
        <v>1.8508655617166472</v>
      </c>
      <c r="I39" s="27">
        <v>225</v>
      </c>
      <c r="J39" s="24">
        <v>125.20419683106144</v>
      </c>
      <c r="K39" s="24">
        <v>4.7094362888149099</v>
      </c>
    </row>
    <row r="40" spans="1:15" x14ac:dyDescent="0.25">
      <c r="A40" s="5" t="s">
        <v>85</v>
      </c>
      <c r="B40">
        <v>39.770000000000003</v>
      </c>
      <c r="D40" s="1">
        <v>19.940000000000001</v>
      </c>
      <c r="F40">
        <v>15.32</v>
      </c>
      <c r="I40" s="5" t="s">
        <v>85</v>
      </c>
      <c r="J40" t="s">
        <v>74</v>
      </c>
    </row>
    <row r="41" spans="1:15" x14ac:dyDescent="0.25">
      <c r="A41" s="5" t="s">
        <v>87</v>
      </c>
      <c r="B41">
        <v>25.01</v>
      </c>
      <c r="I41" s="5" t="s">
        <v>87</v>
      </c>
    </row>
    <row r="42" spans="1:15" x14ac:dyDescent="0.25">
      <c r="A42" s="5" t="s">
        <v>9</v>
      </c>
      <c r="B42" s="1">
        <v>7.4995399858924747</v>
      </c>
      <c r="I42" s="5" t="s">
        <v>9</v>
      </c>
    </row>
    <row r="44" spans="1:15" x14ac:dyDescent="0.25">
      <c r="I44" s="5" t="s">
        <v>21</v>
      </c>
      <c r="J44" s="19" t="s">
        <v>43</v>
      </c>
      <c r="K44" s="19"/>
      <c r="L44" s="19" t="s">
        <v>42</v>
      </c>
      <c r="M44" s="19"/>
      <c r="N44" s="19" t="s">
        <v>41</v>
      </c>
    </row>
    <row r="45" spans="1:15" x14ac:dyDescent="0.25">
      <c r="I45" s="19" t="s">
        <v>62</v>
      </c>
      <c r="J45" s="19" t="s">
        <v>13</v>
      </c>
      <c r="K45" s="19" t="s">
        <v>9</v>
      </c>
      <c r="L45" s="19" t="s">
        <v>13</v>
      </c>
      <c r="M45" s="19" t="s">
        <v>9</v>
      </c>
      <c r="N45" s="19" t="s">
        <v>13</v>
      </c>
      <c r="O45" s="19" t="s">
        <v>9</v>
      </c>
    </row>
    <row r="46" spans="1:15" x14ac:dyDescent="0.25">
      <c r="I46" s="8">
        <v>1E-3</v>
      </c>
      <c r="J46" s="28">
        <v>100</v>
      </c>
      <c r="K46" s="28">
        <v>1.64</v>
      </c>
      <c r="L46" s="1">
        <v>100</v>
      </c>
      <c r="M46" s="1">
        <v>2.1758337024516474</v>
      </c>
      <c r="N46" s="1">
        <v>100</v>
      </c>
      <c r="O46" s="1">
        <v>1.2478192228828979</v>
      </c>
    </row>
    <row r="47" spans="1:15" x14ac:dyDescent="0.25">
      <c r="I47" s="15">
        <v>0.3125</v>
      </c>
      <c r="J47" s="1"/>
      <c r="K47" s="1"/>
      <c r="L47" s="1">
        <v>96.416872517815861</v>
      </c>
      <c r="M47" s="1">
        <v>4.8188616545631149</v>
      </c>
      <c r="N47" s="1">
        <v>93.318591138118848</v>
      </c>
      <c r="O47" s="1">
        <v>1.467084094932297</v>
      </c>
    </row>
    <row r="48" spans="1:15" x14ac:dyDescent="0.25">
      <c r="I48" s="15">
        <v>0.625</v>
      </c>
      <c r="J48" s="28">
        <v>93.33</v>
      </c>
      <c r="K48" s="28">
        <v>4.67</v>
      </c>
      <c r="L48" s="1">
        <v>89.954686425616657</v>
      </c>
      <c r="M48" s="1">
        <v>6.8813289485683322</v>
      </c>
      <c r="N48" s="1">
        <v>91.643555354526299</v>
      </c>
      <c r="O48" s="1">
        <v>2.6004623254911983</v>
      </c>
    </row>
    <row r="49" spans="9:15" x14ac:dyDescent="0.25">
      <c r="I49" s="15">
        <v>1.25</v>
      </c>
      <c r="J49" s="28">
        <v>94.95</v>
      </c>
      <c r="K49" s="28">
        <v>4.41</v>
      </c>
      <c r="L49" s="1">
        <v>89.055731212636189</v>
      </c>
      <c r="M49" s="1">
        <v>3.7014222166142612</v>
      </c>
      <c r="N49" s="1">
        <v>93.939684667258902</v>
      </c>
      <c r="O49" s="1">
        <v>4.408121944887994</v>
      </c>
    </row>
    <row r="50" spans="9:15" x14ac:dyDescent="0.25">
      <c r="I50" s="15">
        <v>2.5</v>
      </c>
      <c r="J50" s="28">
        <v>84.57</v>
      </c>
      <c r="K50" s="28">
        <v>3.75</v>
      </c>
      <c r="L50" s="1"/>
      <c r="M50" s="1"/>
      <c r="N50" s="1">
        <v>86.000486337762638</v>
      </c>
      <c r="O50" s="1">
        <v>2.6178190061873758</v>
      </c>
    </row>
    <row r="51" spans="9:15" x14ac:dyDescent="0.25">
      <c r="I51" s="13">
        <v>5</v>
      </c>
      <c r="J51" s="28">
        <v>77.180000000000007</v>
      </c>
      <c r="K51" s="28">
        <v>2.77</v>
      </c>
      <c r="L51" s="1">
        <v>78.487972221945398</v>
      </c>
      <c r="M51" s="1">
        <v>7.6253388103903405E-2</v>
      </c>
      <c r="N51" s="1">
        <v>75.307075513468888</v>
      </c>
      <c r="O51" s="1">
        <v>1.1375478994456645</v>
      </c>
    </row>
    <row r="52" spans="9:15" x14ac:dyDescent="0.25">
      <c r="I52" s="13">
        <v>10</v>
      </c>
      <c r="J52" s="28">
        <v>69.88</v>
      </c>
      <c r="K52" s="28">
        <v>3.37</v>
      </c>
      <c r="L52" s="1">
        <v>71.368234543278348</v>
      </c>
      <c r="M52" s="1">
        <v>6.4836187854447411</v>
      </c>
      <c r="N52" s="1">
        <v>60.991908801817367</v>
      </c>
      <c r="O52" s="1">
        <v>1.6044780825722524</v>
      </c>
    </row>
    <row r="53" spans="9:15" x14ac:dyDescent="0.25">
      <c r="I53" s="14">
        <v>20</v>
      </c>
      <c r="J53" s="28">
        <v>57.69</v>
      </c>
      <c r="K53" s="28">
        <v>4.83</v>
      </c>
      <c r="L53" s="1">
        <v>53.007773148194644</v>
      </c>
      <c r="M53" s="1">
        <v>4.9451444921957917</v>
      </c>
      <c r="N53" s="1">
        <v>52.498817846243178</v>
      </c>
      <c r="O53" s="1">
        <v>2.7738315344793483</v>
      </c>
    </row>
    <row r="54" spans="9:15" x14ac:dyDescent="0.25">
      <c r="I54" s="16">
        <v>40</v>
      </c>
      <c r="J54" s="28">
        <v>41.42</v>
      </c>
      <c r="K54" s="28">
        <v>3.94</v>
      </c>
      <c r="L54" s="1">
        <v>46.088744021263473</v>
      </c>
      <c r="M54" s="1">
        <v>2.7908617756684491</v>
      </c>
      <c r="N54" s="1">
        <v>41.520526007594306</v>
      </c>
      <c r="O54" s="1">
        <v>0.77731843928256183</v>
      </c>
    </row>
    <row r="55" spans="9:15" x14ac:dyDescent="0.25">
      <c r="I55" s="11">
        <v>80</v>
      </c>
      <c r="J55" s="28">
        <v>37.090000000000003</v>
      </c>
      <c r="K55" s="28">
        <v>2.64</v>
      </c>
      <c r="L55" s="1">
        <v>30.537722010761211</v>
      </c>
      <c r="M55" s="1">
        <v>3.7486473568715284</v>
      </c>
      <c r="N55" s="1">
        <v>25.646089296345508</v>
      </c>
      <c r="O55" s="1">
        <v>0.72557981008497197</v>
      </c>
    </row>
    <row r="56" spans="9:15" x14ac:dyDescent="0.25">
      <c r="I56" s="11">
        <v>160</v>
      </c>
      <c r="J56" s="28">
        <v>24.17</v>
      </c>
      <c r="K56" s="28">
        <v>1.84</v>
      </c>
      <c r="L56" s="1">
        <v>24.834799004578304</v>
      </c>
      <c r="M56" s="1">
        <v>4.000822408519384</v>
      </c>
      <c r="N56" s="1">
        <v>16.193445656072672</v>
      </c>
      <c r="O56" s="1">
        <v>0.85196658709601603</v>
      </c>
    </row>
    <row r="57" spans="9:15" x14ac:dyDescent="0.25">
      <c r="I57" s="11">
        <v>225</v>
      </c>
      <c r="J57" s="28">
        <v>21.81</v>
      </c>
      <c r="K57" s="28">
        <v>2.0499999999999998</v>
      </c>
      <c r="L57" s="1">
        <v>22.60422653704487</v>
      </c>
      <c r="M57" s="1">
        <v>2.6560979687427979</v>
      </c>
      <c r="N57" s="1">
        <v>18.144620658484175</v>
      </c>
      <c r="O57" s="1">
        <v>1.2290665813228396</v>
      </c>
    </row>
    <row r="58" spans="9:15" x14ac:dyDescent="0.25">
      <c r="I58" s="5" t="s">
        <v>85</v>
      </c>
      <c r="J58">
        <v>23.1</v>
      </c>
      <c r="L58">
        <v>23.29</v>
      </c>
      <c r="N58" s="1">
        <v>19.670000000000002</v>
      </c>
    </row>
    <row r="59" spans="9:15" x14ac:dyDescent="0.25">
      <c r="I59" s="5" t="s">
        <v>87</v>
      </c>
      <c r="J59">
        <v>22.02</v>
      </c>
    </row>
    <row r="60" spans="9:15" x14ac:dyDescent="0.25">
      <c r="I60" s="5" t="s">
        <v>9</v>
      </c>
      <c r="J60" s="1">
        <v>1.1762794452566669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G20" sqref="G20"/>
    </sheetView>
  </sheetViews>
  <sheetFormatPr defaultRowHeight="15" x14ac:dyDescent="0.25"/>
  <cols>
    <col min="1" max="1" width="20.42578125" bestFit="1" customWidth="1"/>
  </cols>
  <sheetData>
    <row r="1" spans="1:9" x14ac:dyDescent="0.25">
      <c r="A1" t="s">
        <v>97</v>
      </c>
    </row>
    <row r="5" spans="1:9" x14ac:dyDescent="0.25">
      <c r="B5" s="52" t="s">
        <v>93</v>
      </c>
      <c r="C5" s="52"/>
      <c r="D5" s="52" t="s">
        <v>94</v>
      </c>
      <c r="E5" s="52"/>
      <c r="F5" s="52" t="s">
        <v>95</v>
      </c>
      <c r="G5" s="52"/>
      <c r="H5" s="52" t="s">
        <v>96</v>
      </c>
      <c r="I5" s="52"/>
    </row>
    <row r="6" spans="1:9" x14ac:dyDescent="0.25">
      <c r="A6" s="8">
        <v>0</v>
      </c>
      <c r="B6" s="8">
        <v>1.1895969999999999E-3</v>
      </c>
      <c r="C6" s="8">
        <v>4.0555E-5</v>
      </c>
      <c r="D6" s="8">
        <v>6.7639000000000002E-4</v>
      </c>
      <c r="E6" s="8">
        <v>1.4688000000000001E-5</v>
      </c>
      <c r="F6" s="8">
        <v>3.2634100000000001E-4</v>
      </c>
      <c r="G6" s="8">
        <v>8.8259999999999999E-6</v>
      </c>
      <c r="H6" s="8">
        <v>1.7799800000000001E-4</v>
      </c>
      <c r="I6" s="8">
        <v>1.5699999999999999E-7</v>
      </c>
    </row>
    <row r="7" spans="1:9" x14ac:dyDescent="0.25">
      <c r="A7" s="8">
        <v>1.25</v>
      </c>
      <c r="B7" s="8">
        <v>1.764917E-3</v>
      </c>
      <c r="C7" s="8">
        <v>5.0008E-5</v>
      </c>
      <c r="D7" s="8">
        <v>9.0645999999999999E-4</v>
      </c>
      <c r="E7" s="8">
        <v>1.6169999999999999E-6</v>
      </c>
      <c r="F7" s="8">
        <v>4.3278099999999998E-4</v>
      </c>
      <c r="G7" s="8">
        <v>1.6324000000000002E-5</v>
      </c>
      <c r="H7" s="8">
        <v>2.6081299999999998E-4</v>
      </c>
      <c r="I7" s="8">
        <v>1.5880000000000001E-6</v>
      </c>
    </row>
    <row r="8" spans="1:9" x14ac:dyDescent="0.25">
      <c r="A8" s="8">
        <v>2.5</v>
      </c>
      <c r="B8" s="8">
        <v>2.1304219999999999E-3</v>
      </c>
      <c r="C8" s="8">
        <v>4.2420000000000002E-6</v>
      </c>
      <c r="D8" s="8">
        <v>1.1652469999999999E-3</v>
      </c>
      <c r="E8" s="8">
        <v>8.6600000000000001E-6</v>
      </c>
      <c r="F8" s="8">
        <v>5.7124900000000002E-4</v>
      </c>
      <c r="G8" s="8">
        <v>2.4114999999999999E-5</v>
      </c>
      <c r="H8" s="8">
        <v>3.6343900000000001E-4</v>
      </c>
      <c r="I8" s="8">
        <v>8.8000000000000004E-7</v>
      </c>
    </row>
    <row r="9" spans="1:9" x14ac:dyDescent="0.25">
      <c r="A9" s="8">
        <v>5</v>
      </c>
      <c r="B9" s="8">
        <v>3.224106E-3</v>
      </c>
      <c r="C9" s="8">
        <v>1.5542299999999999E-4</v>
      </c>
      <c r="D9" s="8">
        <v>1.8061489999999999E-3</v>
      </c>
      <c r="E9" s="8">
        <v>5.8758000000000002E-5</v>
      </c>
      <c r="F9" s="8">
        <v>7.7194199999999996E-4</v>
      </c>
      <c r="G9" s="8">
        <v>3.6396000000000002E-5</v>
      </c>
      <c r="H9" s="8">
        <v>4.71006E-4</v>
      </c>
      <c r="I9" s="8">
        <v>1.0582E-5</v>
      </c>
    </row>
    <row r="10" spans="1:9" x14ac:dyDescent="0.25">
      <c r="A10" s="8">
        <v>10</v>
      </c>
      <c r="B10" s="8">
        <v>3.7630139999999999E-3</v>
      </c>
      <c r="C10" s="8">
        <v>3.3643300000000002E-4</v>
      </c>
      <c r="D10" s="8">
        <v>2.2761740000000002E-3</v>
      </c>
      <c r="E10" s="8">
        <v>9.8465E-5</v>
      </c>
      <c r="F10" s="8">
        <v>1.0616919999999999E-3</v>
      </c>
      <c r="G10" s="8">
        <v>2.7432000000000001E-5</v>
      </c>
      <c r="H10" s="8">
        <v>7.2402299999999996E-4</v>
      </c>
      <c r="I10" s="8">
        <v>2.5301000000000001E-5</v>
      </c>
    </row>
    <row r="11" spans="1:9" x14ac:dyDescent="0.25">
      <c r="A11" s="8">
        <v>20</v>
      </c>
      <c r="B11" s="8">
        <v>6.8049419999999996E-3</v>
      </c>
      <c r="C11" s="8">
        <v>8.0119900000000005E-4</v>
      </c>
      <c r="D11" s="8">
        <v>4.1894389999999997E-3</v>
      </c>
      <c r="E11" s="8">
        <v>1.80693E-4</v>
      </c>
      <c r="F11" s="8">
        <v>2.0596630000000002E-3</v>
      </c>
      <c r="G11" s="8">
        <v>2.1897799999999999E-4</v>
      </c>
      <c r="H11" s="8">
        <v>1.191264E-3</v>
      </c>
      <c r="I11" s="8">
        <v>9.4630999999999996E-5</v>
      </c>
    </row>
    <row r="12" spans="1:9" x14ac:dyDescent="0.25">
      <c r="A12" s="29" t="s">
        <v>98</v>
      </c>
      <c r="B12" s="8">
        <v>-5.3209999999999997</v>
      </c>
      <c r="C12" s="8">
        <v>-4.2510000000000003</v>
      </c>
      <c r="D12" s="8">
        <v>-3.8330000000000002</v>
      </c>
      <c r="E12" s="8">
        <v>-4.2190000000000003</v>
      </c>
    </row>
    <row r="13" spans="1:9" x14ac:dyDescent="0.25">
      <c r="A13" s="5" t="s">
        <v>99</v>
      </c>
      <c r="B13">
        <f>-B12</f>
        <v>5.3209999999999997</v>
      </c>
      <c r="C13">
        <f t="shared" ref="C13:E13" si="0">-C12</f>
        <v>4.2510000000000003</v>
      </c>
      <c r="D13">
        <f t="shared" si="0"/>
        <v>3.8330000000000002</v>
      </c>
      <c r="E13">
        <f t="shared" si="0"/>
        <v>4.2190000000000003</v>
      </c>
    </row>
    <row r="14" spans="1:9" x14ac:dyDescent="0.25">
      <c r="A14" s="5" t="s">
        <v>13</v>
      </c>
      <c r="B14" s="10">
        <f>AVERAGE(B13:E13)</f>
        <v>4.4059999999999997</v>
      </c>
    </row>
    <row r="15" spans="1:9" x14ac:dyDescent="0.25">
      <c r="A15" s="5" t="s">
        <v>9</v>
      </c>
      <c r="B15" s="10">
        <f>STDEV(B13:E13)/SQRT(4)</f>
        <v>0.31944587439293648</v>
      </c>
    </row>
  </sheetData>
  <mergeCells count="4">
    <mergeCell ref="B5:C5"/>
    <mergeCell ref="D5:E5"/>
    <mergeCell ref="F5:G5"/>
    <mergeCell ref="H5:I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L16" sqref="L16"/>
    </sheetView>
  </sheetViews>
  <sheetFormatPr defaultRowHeight="15" x14ac:dyDescent="0.25"/>
  <sheetData>
    <row r="1" spans="1:12" ht="17.25" x14ac:dyDescent="0.25">
      <c r="A1" s="6" t="s">
        <v>38</v>
      </c>
    </row>
    <row r="2" spans="1:12" x14ac:dyDescent="0.25">
      <c r="A2" s="5" t="s">
        <v>37</v>
      </c>
    </row>
    <row r="3" spans="1:12" x14ac:dyDescent="0.25">
      <c r="A3" s="5"/>
      <c r="B3" t="s">
        <v>43</v>
      </c>
      <c r="C3" t="s">
        <v>42</v>
      </c>
      <c r="D3" t="s">
        <v>41</v>
      </c>
      <c r="E3" t="s">
        <v>35</v>
      </c>
      <c r="F3" t="s">
        <v>35</v>
      </c>
    </row>
    <row r="4" spans="1:12" x14ac:dyDescent="0.25">
      <c r="A4" t="s">
        <v>36</v>
      </c>
      <c r="B4" t="s">
        <v>82</v>
      </c>
      <c r="C4" t="s">
        <v>82</v>
      </c>
      <c r="D4" t="s">
        <v>82</v>
      </c>
      <c r="E4" s="4" t="s">
        <v>32</v>
      </c>
      <c r="F4" s="4" t="s">
        <v>32</v>
      </c>
      <c r="K4" s="4"/>
      <c r="L4" s="4"/>
    </row>
    <row r="5" spans="1:12" x14ac:dyDescent="0.25">
      <c r="A5" t="s">
        <v>33</v>
      </c>
      <c r="B5" s="4" t="s">
        <v>32</v>
      </c>
      <c r="C5" s="4" t="s">
        <v>32</v>
      </c>
      <c r="D5" s="4" t="s">
        <v>32</v>
      </c>
      <c r="E5" s="4" t="s">
        <v>31</v>
      </c>
      <c r="F5" s="4" t="s">
        <v>9</v>
      </c>
      <c r="G5" s="4"/>
      <c r="H5" s="4"/>
      <c r="I5" s="4"/>
      <c r="J5" s="4"/>
      <c r="K5" s="4"/>
      <c r="L5" s="4"/>
    </row>
    <row r="6" spans="1:12" x14ac:dyDescent="0.25">
      <c r="A6">
        <v>0</v>
      </c>
      <c r="B6">
        <v>5.34</v>
      </c>
      <c r="C6">
        <v>5.08</v>
      </c>
      <c r="D6">
        <v>5.4</v>
      </c>
      <c r="E6">
        <v>5.27</v>
      </c>
      <c r="F6">
        <v>9.8000000000000004E-2</v>
      </c>
    </row>
    <row r="7" spans="1:12" x14ac:dyDescent="0.25">
      <c r="A7">
        <v>10</v>
      </c>
      <c r="B7">
        <v>6.58</v>
      </c>
      <c r="C7">
        <v>10.4</v>
      </c>
      <c r="D7">
        <v>6.77</v>
      </c>
      <c r="E7">
        <v>7.92</v>
      </c>
      <c r="F7">
        <v>1.24</v>
      </c>
    </row>
    <row r="8" spans="1:12" x14ac:dyDescent="0.25">
      <c r="A8">
        <v>20</v>
      </c>
      <c r="B8">
        <v>8.68</v>
      </c>
      <c r="C8">
        <v>10.3</v>
      </c>
      <c r="D8">
        <v>8.6</v>
      </c>
      <c r="E8">
        <v>9.19</v>
      </c>
      <c r="F8">
        <v>0.55000000000000004</v>
      </c>
    </row>
    <row r="9" spans="1:12" x14ac:dyDescent="0.25">
      <c r="A9">
        <v>40</v>
      </c>
      <c r="B9">
        <v>17.13</v>
      </c>
      <c r="C9">
        <v>11.81</v>
      </c>
      <c r="D9">
        <v>11.65</v>
      </c>
      <c r="E9">
        <v>13.53</v>
      </c>
      <c r="F9">
        <v>1.8</v>
      </c>
    </row>
    <row r="10" spans="1:12" x14ac:dyDescent="0.25">
      <c r="A10">
        <v>60</v>
      </c>
      <c r="B10">
        <v>10.4</v>
      </c>
      <c r="C10">
        <v>17.89</v>
      </c>
      <c r="D10">
        <v>13.96</v>
      </c>
      <c r="E10">
        <v>14.08</v>
      </c>
      <c r="F10">
        <v>2.16</v>
      </c>
    </row>
    <row r="11" spans="1:12" x14ac:dyDescent="0.25">
      <c r="A11">
        <v>90</v>
      </c>
      <c r="B11">
        <v>19.75</v>
      </c>
      <c r="C11">
        <v>16.43</v>
      </c>
      <c r="D11">
        <v>11.28</v>
      </c>
      <c r="E11">
        <v>15.82</v>
      </c>
      <c r="F11">
        <v>2.5</v>
      </c>
    </row>
    <row r="12" spans="1:12" x14ac:dyDescent="0.25">
      <c r="A12">
        <v>120</v>
      </c>
      <c r="B12">
        <v>14.27</v>
      </c>
      <c r="C12">
        <v>18.940000000000001</v>
      </c>
      <c r="D12">
        <v>18.78</v>
      </c>
      <c r="E12">
        <v>17.3</v>
      </c>
      <c r="F12">
        <v>1.53</v>
      </c>
    </row>
    <row r="14" spans="1:12" x14ac:dyDescent="0.25">
      <c r="B14" t="s">
        <v>43</v>
      </c>
      <c r="C14" t="s">
        <v>42</v>
      </c>
      <c r="D14" t="s">
        <v>41</v>
      </c>
      <c r="E14" t="s">
        <v>34</v>
      </c>
      <c r="F14" t="s">
        <v>34</v>
      </c>
    </row>
    <row r="15" spans="1:12" x14ac:dyDescent="0.25">
      <c r="A15" t="s">
        <v>36</v>
      </c>
      <c r="B15" t="s">
        <v>83</v>
      </c>
      <c r="C15" t="s">
        <v>83</v>
      </c>
      <c r="D15" t="s">
        <v>83</v>
      </c>
      <c r="E15" s="4" t="s">
        <v>32</v>
      </c>
      <c r="F15" s="4" t="s">
        <v>32</v>
      </c>
      <c r="K15" s="4"/>
      <c r="L15" s="4"/>
    </row>
    <row r="16" spans="1:12" x14ac:dyDescent="0.25">
      <c r="A16" t="s">
        <v>33</v>
      </c>
      <c r="B16" s="4" t="s">
        <v>32</v>
      </c>
      <c r="C16" s="4" t="s">
        <v>32</v>
      </c>
      <c r="D16" s="4" t="s">
        <v>32</v>
      </c>
      <c r="E16" s="4" t="s">
        <v>31</v>
      </c>
      <c r="F16" s="4" t="s">
        <v>9</v>
      </c>
      <c r="G16" s="4"/>
      <c r="H16" s="4"/>
      <c r="I16" s="4"/>
      <c r="J16" s="4"/>
      <c r="K16" s="4"/>
      <c r="L16" s="4"/>
    </row>
    <row r="17" spans="1:6" x14ac:dyDescent="0.25">
      <c r="A17">
        <v>0</v>
      </c>
      <c r="B17">
        <v>7.08</v>
      </c>
      <c r="C17">
        <v>5.75</v>
      </c>
      <c r="D17">
        <v>6.75</v>
      </c>
      <c r="E17">
        <v>6.53</v>
      </c>
      <c r="F17">
        <v>0.4</v>
      </c>
    </row>
    <row r="18" spans="1:6" x14ac:dyDescent="0.25">
      <c r="A18">
        <v>10</v>
      </c>
      <c r="B18">
        <v>25.25</v>
      </c>
      <c r="C18">
        <v>21.87</v>
      </c>
      <c r="D18">
        <v>30.02</v>
      </c>
      <c r="E18">
        <v>25.71</v>
      </c>
      <c r="F18">
        <v>2.36</v>
      </c>
    </row>
    <row r="19" spans="1:6" x14ac:dyDescent="0.25">
      <c r="A19">
        <v>20</v>
      </c>
      <c r="B19">
        <v>27.48</v>
      </c>
      <c r="C19">
        <v>34.69</v>
      </c>
      <c r="D19">
        <v>31.93</v>
      </c>
      <c r="E19">
        <v>31.37</v>
      </c>
      <c r="F19">
        <v>2.1</v>
      </c>
    </row>
    <row r="20" spans="1:6" x14ac:dyDescent="0.25">
      <c r="A20">
        <v>40</v>
      </c>
      <c r="B20">
        <v>40.56</v>
      </c>
      <c r="C20">
        <v>47.49</v>
      </c>
      <c r="D20">
        <v>43.47</v>
      </c>
      <c r="E20">
        <v>43.84</v>
      </c>
      <c r="F20">
        <v>2.0099999999999998</v>
      </c>
    </row>
    <row r="21" spans="1:6" x14ac:dyDescent="0.25">
      <c r="A21">
        <v>60</v>
      </c>
      <c r="B21">
        <v>47.88</v>
      </c>
      <c r="C21">
        <v>48.66</v>
      </c>
      <c r="D21">
        <v>50.62</v>
      </c>
      <c r="E21">
        <v>49.05</v>
      </c>
      <c r="F21">
        <v>0.82</v>
      </c>
    </row>
    <row r="22" spans="1:6" x14ac:dyDescent="0.25">
      <c r="A22">
        <v>90</v>
      </c>
      <c r="B22">
        <v>56.95</v>
      </c>
      <c r="C22">
        <v>51.92</v>
      </c>
      <c r="D22">
        <v>56.02</v>
      </c>
      <c r="E22">
        <v>54.96</v>
      </c>
      <c r="F22">
        <v>1.55</v>
      </c>
    </row>
    <row r="23" spans="1:6" x14ac:dyDescent="0.25">
      <c r="A23">
        <v>120</v>
      </c>
      <c r="B23">
        <v>62.37</v>
      </c>
      <c r="C23">
        <v>56.53</v>
      </c>
      <c r="D23">
        <v>62.51</v>
      </c>
      <c r="E23">
        <v>60.47</v>
      </c>
      <c r="F23">
        <v>1.97</v>
      </c>
    </row>
    <row r="25" spans="1:6" x14ac:dyDescent="0.25">
      <c r="A25" t="s">
        <v>36</v>
      </c>
      <c r="B25" t="s">
        <v>35</v>
      </c>
      <c r="C25" t="s">
        <v>34</v>
      </c>
      <c r="D25" t="s">
        <v>35</v>
      </c>
      <c r="E25" t="s">
        <v>34</v>
      </c>
    </row>
    <row r="26" spans="1:6" x14ac:dyDescent="0.25">
      <c r="A26" t="s">
        <v>33</v>
      </c>
      <c r="B26" s="4" t="s">
        <v>32</v>
      </c>
      <c r="C26" s="4" t="s">
        <v>32</v>
      </c>
      <c r="D26" s="4" t="s">
        <v>32</v>
      </c>
      <c r="E26" s="4" t="s">
        <v>32</v>
      </c>
    </row>
    <row r="27" spans="1:6" x14ac:dyDescent="0.25">
      <c r="B27" s="4" t="s">
        <v>31</v>
      </c>
      <c r="C27" s="4" t="s">
        <v>31</v>
      </c>
      <c r="D27" s="4" t="s">
        <v>9</v>
      </c>
      <c r="E27" s="4" t="s">
        <v>9</v>
      </c>
    </row>
    <row r="28" spans="1:6" x14ac:dyDescent="0.25">
      <c r="A28">
        <v>0</v>
      </c>
      <c r="B28">
        <v>5.27</v>
      </c>
      <c r="C28">
        <v>6.53</v>
      </c>
      <c r="D28">
        <v>9.8000000000000004E-2</v>
      </c>
      <c r="E28">
        <v>0.4</v>
      </c>
    </row>
    <row r="29" spans="1:6" x14ac:dyDescent="0.25">
      <c r="A29">
        <v>10</v>
      </c>
      <c r="B29">
        <v>7.92</v>
      </c>
      <c r="C29">
        <v>25.71</v>
      </c>
      <c r="D29">
        <v>1.24</v>
      </c>
      <c r="E29">
        <v>2.36</v>
      </c>
    </row>
    <row r="30" spans="1:6" x14ac:dyDescent="0.25">
      <c r="A30">
        <v>20</v>
      </c>
      <c r="B30">
        <v>9.19</v>
      </c>
      <c r="C30">
        <v>31.37</v>
      </c>
      <c r="D30">
        <v>0.55000000000000004</v>
      </c>
      <c r="E30">
        <v>2.1</v>
      </c>
    </row>
    <row r="31" spans="1:6" x14ac:dyDescent="0.25">
      <c r="A31">
        <v>40</v>
      </c>
      <c r="B31">
        <v>13.53</v>
      </c>
      <c r="C31">
        <v>43.84</v>
      </c>
      <c r="D31">
        <v>1.8</v>
      </c>
      <c r="E31">
        <v>2.0099999999999998</v>
      </c>
    </row>
    <row r="32" spans="1:6" x14ac:dyDescent="0.25">
      <c r="A32">
        <v>60</v>
      </c>
      <c r="B32">
        <v>14.08</v>
      </c>
      <c r="C32">
        <v>49.05</v>
      </c>
      <c r="D32">
        <v>2.16</v>
      </c>
      <c r="E32">
        <v>0.82</v>
      </c>
    </row>
    <row r="33" spans="1:5" x14ac:dyDescent="0.25">
      <c r="A33">
        <v>90</v>
      </c>
      <c r="B33">
        <v>15.82</v>
      </c>
      <c r="C33">
        <v>54.96</v>
      </c>
      <c r="D33">
        <v>2.5</v>
      </c>
      <c r="E33">
        <v>1.55</v>
      </c>
    </row>
    <row r="34" spans="1:5" x14ac:dyDescent="0.25">
      <c r="A34">
        <v>120</v>
      </c>
      <c r="B34">
        <v>17.3</v>
      </c>
      <c r="C34">
        <v>60.47</v>
      </c>
      <c r="D34">
        <v>1.53</v>
      </c>
      <c r="E34">
        <v>1.97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A22" sqref="A22"/>
    </sheetView>
  </sheetViews>
  <sheetFormatPr defaultRowHeight="15" x14ac:dyDescent="0.25"/>
  <cols>
    <col min="1" max="1" width="12" customWidth="1"/>
    <col min="2" max="2" width="12.5703125" customWidth="1"/>
    <col min="3" max="3" width="12.85546875" customWidth="1"/>
    <col min="4" max="5" width="13.5703125" customWidth="1"/>
    <col min="6" max="6" width="15.140625" customWidth="1"/>
    <col min="7" max="7" width="12.7109375" customWidth="1"/>
  </cols>
  <sheetData>
    <row r="1" spans="1:8" ht="20.25" x14ac:dyDescent="0.3">
      <c r="A1" s="6" t="s">
        <v>59</v>
      </c>
    </row>
    <row r="3" spans="1:8" x14ac:dyDescent="0.25">
      <c r="A3" s="5" t="s">
        <v>58</v>
      </c>
      <c r="B3" s="5"/>
    </row>
    <row r="5" spans="1:8" x14ac:dyDescent="0.25">
      <c r="E5" t="s">
        <v>57</v>
      </c>
      <c r="F5" t="s">
        <v>56</v>
      </c>
      <c r="G5" t="s">
        <v>55</v>
      </c>
    </row>
    <row r="6" spans="1:8" x14ac:dyDescent="0.25">
      <c r="A6" t="s">
        <v>54</v>
      </c>
      <c r="B6" t="s">
        <v>53</v>
      </c>
      <c r="C6" t="s">
        <v>52</v>
      </c>
      <c r="D6" t="s">
        <v>51</v>
      </c>
      <c r="E6" t="s">
        <v>51</v>
      </c>
      <c r="F6" t="s">
        <v>50</v>
      </c>
      <c r="G6" t="s">
        <v>40</v>
      </c>
      <c r="H6" t="s">
        <v>9</v>
      </c>
    </row>
    <row r="7" spans="1:8" x14ac:dyDescent="0.25">
      <c r="A7">
        <v>1</v>
      </c>
      <c r="B7">
        <v>39.65</v>
      </c>
      <c r="C7">
        <v>8.01</v>
      </c>
      <c r="D7">
        <v>4.95</v>
      </c>
      <c r="E7">
        <v>4.8</v>
      </c>
      <c r="F7">
        <v>103.13</v>
      </c>
      <c r="G7">
        <v>100</v>
      </c>
      <c r="H7">
        <v>3.8</v>
      </c>
    </row>
    <row r="8" spans="1:8" x14ac:dyDescent="0.25">
      <c r="A8">
        <v>2</v>
      </c>
      <c r="B8">
        <v>34.11</v>
      </c>
      <c r="C8">
        <v>7.68</v>
      </c>
      <c r="D8">
        <v>4.4400000000000004</v>
      </c>
      <c r="F8">
        <v>92.5</v>
      </c>
    </row>
    <row r="9" spans="1:8" x14ac:dyDescent="0.25">
      <c r="A9">
        <v>3</v>
      </c>
      <c r="B9">
        <v>39.340000000000003</v>
      </c>
      <c r="C9">
        <v>7.83</v>
      </c>
      <c r="D9">
        <v>5.0199999999999996</v>
      </c>
      <c r="F9">
        <v>104.58</v>
      </c>
    </row>
    <row r="11" spans="1:8" x14ac:dyDescent="0.25">
      <c r="A11" t="s">
        <v>49</v>
      </c>
    </row>
    <row r="12" spans="1:8" x14ac:dyDescent="0.25">
      <c r="A12">
        <v>1</v>
      </c>
      <c r="B12">
        <v>15.08</v>
      </c>
      <c r="C12">
        <v>7.89</v>
      </c>
      <c r="D12">
        <v>1.91</v>
      </c>
      <c r="F12">
        <v>39.79</v>
      </c>
      <c r="G12">
        <v>40.69</v>
      </c>
      <c r="H12">
        <v>0.49</v>
      </c>
    </row>
    <row r="13" spans="1:8" x14ac:dyDescent="0.25">
      <c r="A13">
        <v>2</v>
      </c>
      <c r="B13">
        <v>15.68</v>
      </c>
      <c r="C13">
        <v>7.98</v>
      </c>
      <c r="D13">
        <v>1.96</v>
      </c>
      <c r="F13">
        <v>40.83</v>
      </c>
    </row>
    <row r="14" spans="1:8" x14ac:dyDescent="0.25">
      <c r="A14">
        <v>3</v>
      </c>
      <c r="B14">
        <v>15.48</v>
      </c>
      <c r="C14">
        <v>7.79</v>
      </c>
      <c r="D14">
        <v>1.99</v>
      </c>
      <c r="F14">
        <v>41.46</v>
      </c>
    </row>
    <row r="17" spans="1:6" x14ac:dyDescent="0.25">
      <c r="A17" s="5" t="s">
        <v>48</v>
      </c>
      <c r="B17" s="5"/>
      <c r="C17" s="5"/>
    </row>
    <row r="19" spans="1:6" x14ac:dyDescent="0.25">
      <c r="C19" t="s">
        <v>47</v>
      </c>
    </row>
    <row r="20" spans="1:6" x14ac:dyDescent="0.25">
      <c r="A20" t="s">
        <v>46</v>
      </c>
      <c r="C20" t="s">
        <v>45</v>
      </c>
    </row>
    <row r="21" spans="1:6" x14ac:dyDescent="0.25">
      <c r="A21" t="s">
        <v>44</v>
      </c>
      <c r="B21" t="s">
        <v>43</v>
      </c>
      <c r="C21" t="s">
        <v>42</v>
      </c>
      <c r="D21" t="s">
        <v>41</v>
      </c>
      <c r="E21" t="s">
        <v>40</v>
      </c>
      <c r="F21" t="s">
        <v>9</v>
      </c>
    </row>
    <row r="22" spans="1:6" x14ac:dyDescent="0.25">
      <c r="A22" s="8">
        <v>1E-3</v>
      </c>
      <c r="B22">
        <v>20.93</v>
      </c>
      <c r="C22">
        <v>22.42</v>
      </c>
      <c r="D22">
        <v>21.19</v>
      </c>
      <c r="E22">
        <v>21.51</v>
      </c>
      <c r="F22">
        <v>0.46</v>
      </c>
    </row>
    <row r="23" spans="1:6" x14ac:dyDescent="0.25">
      <c r="A23">
        <v>0.625</v>
      </c>
      <c r="B23">
        <v>21.85</v>
      </c>
      <c r="C23">
        <v>22.43</v>
      </c>
      <c r="D23">
        <v>24.08</v>
      </c>
      <c r="E23">
        <v>22.79</v>
      </c>
      <c r="F23">
        <v>0.67</v>
      </c>
    </row>
    <row r="24" spans="1:6" x14ac:dyDescent="0.25">
      <c r="A24">
        <v>1.25</v>
      </c>
      <c r="B24">
        <v>16.670000000000002</v>
      </c>
      <c r="C24">
        <v>24.18</v>
      </c>
      <c r="D24">
        <v>17.149999999999999</v>
      </c>
      <c r="E24">
        <v>19.329999999999998</v>
      </c>
      <c r="F24">
        <v>2.4300000000000002</v>
      </c>
    </row>
    <row r="25" spans="1:6" x14ac:dyDescent="0.25">
      <c r="A25">
        <v>2.5</v>
      </c>
      <c r="B25">
        <v>16.28</v>
      </c>
      <c r="C25">
        <v>15.54</v>
      </c>
      <c r="D25">
        <v>23.61</v>
      </c>
      <c r="E25">
        <v>18.48</v>
      </c>
      <c r="F25">
        <v>2.58</v>
      </c>
    </row>
    <row r="26" spans="1:6" x14ac:dyDescent="0.25">
      <c r="A26">
        <v>5</v>
      </c>
      <c r="B26">
        <v>13.49</v>
      </c>
      <c r="C26">
        <v>7.15</v>
      </c>
      <c r="D26">
        <v>9.35</v>
      </c>
      <c r="E26">
        <v>10</v>
      </c>
      <c r="F26">
        <v>1.86</v>
      </c>
    </row>
    <row r="27" spans="1:6" x14ac:dyDescent="0.25">
      <c r="A27">
        <v>10</v>
      </c>
      <c r="B27">
        <v>7.38</v>
      </c>
      <c r="C27">
        <v>9.19</v>
      </c>
      <c r="D27">
        <v>7.39</v>
      </c>
      <c r="E27">
        <v>7.99</v>
      </c>
      <c r="F27">
        <v>0.6</v>
      </c>
    </row>
    <row r="28" spans="1:6" x14ac:dyDescent="0.25">
      <c r="A28">
        <v>20</v>
      </c>
      <c r="B28">
        <v>6.58</v>
      </c>
      <c r="C28">
        <v>4.82</v>
      </c>
      <c r="D28">
        <v>4.04</v>
      </c>
      <c r="E28">
        <v>5.15</v>
      </c>
      <c r="F28">
        <v>0.75</v>
      </c>
    </row>
    <row r="29" spans="1:6" x14ac:dyDescent="0.25">
      <c r="A29">
        <v>40</v>
      </c>
      <c r="B29">
        <v>3.05</v>
      </c>
      <c r="C29">
        <v>1.92</v>
      </c>
      <c r="D29">
        <v>3.24</v>
      </c>
      <c r="E29">
        <v>2.74</v>
      </c>
      <c r="F29">
        <v>0.41</v>
      </c>
    </row>
    <row r="30" spans="1:6" x14ac:dyDescent="0.25">
      <c r="A30">
        <v>80</v>
      </c>
      <c r="B30">
        <v>0.60499999999999998</v>
      </c>
      <c r="C30">
        <v>-1.53</v>
      </c>
      <c r="D30">
        <v>0.06</v>
      </c>
      <c r="E30">
        <v>-0.28999999999999998</v>
      </c>
      <c r="F30">
        <v>0.64</v>
      </c>
    </row>
    <row r="31" spans="1:6" x14ac:dyDescent="0.25">
      <c r="A31">
        <v>160</v>
      </c>
      <c r="B31">
        <v>0.75</v>
      </c>
      <c r="C31">
        <v>-0.06</v>
      </c>
      <c r="D31">
        <v>-1.19</v>
      </c>
      <c r="E31">
        <v>-0.16700000000000001</v>
      </c>
      <c r="F31">
        <v>0.56000000000000005</v>
      </c>
    </row>
    <row r="33" spans="1:6" x14ac:dyDescent="0.25">
      <c r="A33" t="s">
        <v>39</v>
      </c>
      <c r="B33">
        <v>7.34</v>
      </c>
      <c r="C33">
        <v>4.5750000000000002</v>
      </c>
      <c r="D33">
        <v>5.9180000000000001</v>
      </c>
      <c r="E33">
        <v>5.9</v>
      </c>
      <c r="F33">
        <v>0.8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tabSelected="1" topLeftCell="A64" workbookViewId="0">
      <selection activeCell="F68" sqref="F68"/>
    </sheetView>
  </sheetViews>
  <sheetFormatPr defaultRowHeight="15" x14ac:dyDescent="0.25"/>
  <cols>
    <col min="1" max="1" width="21" bestFit="1" customWidth="1"/>
    <col min="2" max="2" width="9.5703125" bestFit="1" customWidth="1"/>
    <col min="3" max="3" width="9.28515625" bestFit="1" customWidth="1"/>
    <col min="4" max="4" width="9.5703125" bestFit="1" customWidth="1"/>
    <col min="5" max="5" width="9.28515625" bestFit="1" customWidth="1"/>
    <col min="6" max="7" width="10.5703125" bestFit="1" customWidth="1"/>
    <col min="9" max="9" width="18.5703125" bestFit="1" customWidth="1"/>
    <col min="10" max="10" width="9.5703125" bestFit="1" customWidth="1"/>
    <col min="11" max="11" width="9.28515625" bestFit="1" customWidth="1"/>
    <col min="12" max="12" width="9.5703125" bestFit="1" customWidth="1"/>
    <col min="13" max="13" width="9.28515625" bestFit="1" customWidth="1"/>
    <col min="14" max="14" width="9.5703125" bestFit="1" customWidth="1"/>
    <col min="15" max="15" width="9.28515625" bestFit="1" customWidth="1"/>
  </cols>
  <sheetData>
    <row r="1" spans="1:23" x14ac:dyDescent="0.25">
      <c r="A1" t="s">
        <v>140</v>
      </c>
      <c r="Q1" s="5" t="s">
        <v>128</v>
      </c>
    </row>
    <row r="2" spans="1:23" x14ac:dyDescent="0.25">
      <c r="Q2" s="40" t="s">
        <v>100</v>
      </c>
      <c r="R2" s="31"/>
      <c r="S2" s="46" t="s">
        <v>63</v>
      </c>
      <c r="T2" s="41"/>
      <c r="U2" s="41" t="s">
        <v>101</v>
      </c>
      <c r="V2" s="42" t="s">
        <v>0</v>
      </c>
      <c r="W2" s="43" t="s">
        <v>102</v>
      </c>
    </row>
    <row r="3" spans="1:23" x14ac:dyDescent="0.25">
      <c r="A3" s="19"/>
      <c r="B3" s="21" t="s">
        <v>63</v>
      </c>
      <c r="C3" s="19" t="s">
        <v>80</v>
      </c>
      <c r="D3" s="19"/>
      <c r="E3" s="19"/>
      <c r="F3" s="19"/>
      <c r="G3" s="19"/>
      <c r="I3" s="19"/>
      <c r="J3" s="21" t="s">
        <v>63</v>
      </c>
      <c r="K3" s="19" t="s">
        <v>80</v>
      </c>
      <c r="L3" s="19"/>
      <c r="M3" s="19"/>
      <c r="N3" s="19"/>
      <c r="O3" s="19"/>
      <c r="Q3" s="33" t="s">
        <v>103</v>
      </c>
      <c r="R3" s="19"/>
      <c r="S3" s="19"/>
      <c r="T3" s="34"/>
      <c r="U3" s="34" t="s">
        <v>0</v>
      </c>
      <c r="V3" s="34">
        <v>4.5999999999999996</v>
      </c>
      <c r="W3" s="44">
        <v>20.48</v>
      </c>
    </row>
    <row r="4" spans="1:23" x14ac:dyDescent="0.25">
      <c r="A4" s="21" t="s">
        <v>0</v>
      </c>
      <c r="B4" s="19" t="s">
        <v>43</v>
      </c>
      <c r="C4" s="19"/>
      <c r="D4" s="19" t="s">
        <v>42</v>
      </c>
      <c r="E4" s="19"/>
      <c r="F4" s="19" t="s">
        <v>41</v>
      </c>
      <c r="G4" s="19"/>
      <c r="I4" s="21" t="s">
        <v>1</v>
      </c>
      <c r="J4" s="19" t="s">
        <v>43</v>
      </c>
      <c r="K4" s="19"/>
      <c r="L4" s="19" t="s">
        <v>42</v>
      </c>
      <c r="M4" s="19"/>
      <c r="N4" s="19" t="s">
        <v>41</v>
      </c>
      <c r="O4" s="19"/>
      <c r="Q4" s="33" t="s">
        <v>104</v>
      </c>
      <c r="R4" s="19"/>
      <c r="S4" s="19"/>
      <c r="T4" s="34"/>
      <c r="U4" s="34" t="s">
        <v>104</v>
      </c>
      <c r="V4" s="34">
        <v>6.6040000000000001</v>
      </c>
      <c r="W4" s="44">
        <v>19.21</v>
      </c>
    </row>
    <row r="5" spans="1:23" x14ac:dyDescent="0.25">
      <c r="A5" s="19" t="s">
        <v>62</v>
      </c>
      <c r="B5" s="19" t="s">
        <v>13</v>
      </c>
      <c r="C5" s="19" t="s">
        <v>9</v>
      </c>
      <c r="D5" s="19" t="s">
        <v>13</v>
      </c>
      <c r="E5" s="19" t="s">
        <v>9</v>
      </c>
      <c r="F5" s="19" t="s">
        <v>13</v>
      </c>
      <c r="G5" s="19" t="s">
        <v>9</v>
      </c>
      <c r="I5" s="19" t="s">
        <v>62</v>
      </c>
      <c r="J5" s="19" t="s">
        <v>13</v>
      </c>
      <c r="K5" s="19" t="s">
        <v>9</v>
      </c>
      <c r="L5" s="19" t="s">
        <v>13</v>
      </c>
      <c r="M5" s="19" t="s">
        <v>9</v>
      </c>
      <c r="N5" s="19" t="s">
        <v>13</v>
      </c>
      <c r="O5" s="19" t="s">
        <v>9</v>
      </c>
      <c r="Q5" s="33" t="s">
        <v>105</v>
      </c>
      <c r="R5" s="19"/>
      <c r="S5" s="19"/>
      <c r="T5" s="34"/>
      <c r="U5" s="34" t="s">
        <v>102</v>
      </c>
      <c r="V5" s="34">
        <v>6.335</v>
      </c>
      <c r="W5" s="44">
        <v>18.87</v>
      </c>
    </row>
    <row r="6" spans="1:23" x14ac:dyDescent="0.25">
      <c r="A6" s="8">
        <v>1E-3</v>
      </c>
      <c r="B6" s="9">
        <v>100</v>
      </c>
      <c r="C6" s="9">
        <v>3.8995861270294347</v>
      </c>
      <c r="D6" s="9">
        <v>100</v>
      </c>
      <c r="E6" s="9">
        <v>0.58257982665150365</v>
      </c>
      <c r="F6" s="9">
        <v>100</v>
      </c>
      <c r="G6" s="22">
        <v>1.6752176571979276</v>
      </c>
      <c r="I6">
        <v>1E-3</v>
      </c>
      <c r="J6" s="1">
        <v>101.65155245402521</v>
      </c>
      <c r="K6" s="1">
        <v>1.1953878834524183</v>
      </c>
      <c r="L6" s="1">
        <v>100</v>
      </c>
      <c r="M6" s="1">
        <v>4.2104704728037783</v>
      </c>
      <c r="N6" s="1">
        <v>100</v>
      </c>
      <c r="O6" s="1">
        <v>1.2424589628958562</v>
      </c>
      <c r="Q6" s="33"/>
      <c r="R6" s="19"/>
      <c r="S6" s="19"/>
      <c r="T6" s="34"/>
      <c r="U6" s="34"/>
      <c r="V6" s="19"/>
      <c r="W6" s="35"/>
    </row>
    <row r="7" spans="1:23" x14ac:dyDescent="0.25">
      <c r="A7" s="19">
        <v>9.375E-2</v>
      </c>
      <c r="B7" s="9">
        <v>91.63568383383182</v>
      </c>
      <c r="C7" s="9">
        <v>1.8137428842084524</v>
      </c>
      <c r="D7" s="9"/>
      <c r="E7" s="9"/>
      <c r="F7" s="9"/>
      <c r="G7" s="9"/>
      <c r="I7" s="15">
        <v>0.3125</v>
      </c>
      <c r="J7" s="1">
        <v>97.948023009760774</v>
      </c>
      <c r="K7" s="1">
        <v>1.9028329854110733</v>
      </c>
      <c r="L7" s="1">
        <v>95.930988079658093</v>
      </c>
      <c r="M7" s="1">
        <v>3.4913025261672765</v>
      </c>
      <c r="N7" s="1">
        <v>93.388151836984662</v>
      </c>
      <c r="O7" s="1">
        <v>3.7718647965702861</v>
      </c>
      <c r="Q7" s="33" t="s">
        <v>106</v>
      </c>
      <c r="R7" s="19"/>
      <c r="S7" s="19"/>
      <c r="T7" s="34"/>
      <c r="U7" s="34"/>
      <c r="V7" s="19"/>
      <c r="W7" s="35"/>
    </row>
    <row r="8" spans="1:23" x14ac:dyDescent="0.25">
      <c r="A8" s="19">
        <v>0.1875</v>
      </c>
      <c r="B8" s="9">
        <v>88.925184795467146</v>
      </c>
      <c r="C8" s="9">
        <v>5.6328927143873813</v>
      </c>
      <c r="D8" s="9"/>
      <c r="E8" s="9"/>
      <c r="F8" s="9"/>
      <c r="G8" s="9"/>
      <c r="I8" s="15">
        <v>0.625</v>
      </c>
      <c r="J8" s="1">
        <v>91.915995357881812</v>
      </c>
      <c r="K8" s="1">
        <v>1.6940327311581551</v>
      </c>
      <c r="L8" s="1">
        <v>92.140813755606572</v>
      </c>
      <c r="M8" s="1">
        <v>3.0201848693551052</v>
      </c>
      <c r="N8" s="1">
        <v>90.839329163699816</v>
      </c>
      <c r="O8" s="1">
        <v>2.9223291211027802</v>
      </c>
      <c r="Q8" s="33" t="s">
        <v>107</v>
      </c>
      <c r="R8" s="19"/>
      <c r="S8" s="19"/>
      <c r="T8" s="34"/>
      <c r="U8" s="34">
        <v>6.4000000000000003E-3</v>
      </c>
      <c r="V8" s="19"/>
      <c r="W8" s="35"/>
    </row>
    <row r="9" spans="1:23" x14ac:dyDescent="0.25">
      <c r="A9" s="19">
        <v>0.3125</v>
      </c>
      <c r="B9" s="9"/>
      <c r="C9" s="9"/>
      <c r="D9" s="9">
        <v>90.110874191694279</v>
      </c>
      <c r="E9" s="9">
        <v>5.2740041645518918</v>
      </c>
      <c r="F9" s="9">
        <v>90.226780874847961</v>
      </c>
      <c r="G9" s="22">
        <v>1.3567965896407617</v>
      </c>
      <c r="I9" s="15">
        <v>1.25</v>
      </c>
      <c r="J9" s="1">
        <v>87.813561447707755</v>
      </c>
      <c r="K9" s="1">
        <v>4.1303178748291334</v>
      </c>
      <c r="L9" s="1">
        <v>81.933869984628316</v>
      </c>
      <c r="M9" s="1">
        <v>1.6027400374902818</v>
      </c>
      <c r="N9" s="9"/>
      <c r="O9" s="22"/>
      <c r="Q9" s="33" t="s">
        <v>108</v>
      </c>
      <c r="R9" s="19"/>
      <c r="S9" s="19"/>
      <c r="T9" s="34"/>
      <c r="U9" s="34" t="s">
        <v>109</v>
      </c>
      <c r="V9" s="19"/>
      <c r="W9" s="35"/>
    </row>
    <row r="10" spans="1:23" x14ac:dyDescent="0.25">
      <c r="A10" s="19">
        <v>0.375</v>
      </c>
      <c r="B10" s="9">
        <v>85.853823307074535</v>
      </c>
      <c r="C10" s="9">
        <v>4.8179874387570818</v>
      </c>
      <c r="D10" s="9"/>
      <c r="E10" s="9"/>
      <c r="F10" s="9"/>
      <c r="G10" s="9"/>
      <c r="I10" s="15">
        <v>2.5</v>
      </c>
      <c r="J10" s="1">
        <v>91.992514707532834</v>
      </c>
      <c r="K10" s="1">
        <v>1.2359123979400652</v>
      </c>
      <c r="L10" s="1">
        <v>84.874004566338897</v>
      </c>
      <c r="M10" s="1">
        <v>2.5065854591651373</v>
      </c>
      <c r="N10" s="1">
        <v>85.488022761865423</v>
      </c>
      <c r="O10" s="1">
        <v>2.6215115286231381</v>
      </c>
      <c r="Q10" s="33" t="s">
        <v>110</v>
      </c>
      <c r="R10" s="19"/>
      <c r="S10" s="19"/>
      <c r="T10" s="34"/>
      <c r="U10" s="34" t="s">
        <v>111</v>
      </c>
      <c r="V10" s="19"/>
      <c r="W10" s="35"/>
    </row>
    <row r="11" spans="1:23" x14ac:dyDescent="0.25">
      <c r="A11" s="19">
        <v>0.625</v>
      </c>
      <c r="B11" s="9"/>
      <c r="C11" s="9"/>
      <c r="D11" s="9">
        <v>85.158299625529125</v>
      </c>
      <c r="E11" s="9">
        <v>3.1359890443993326</v>
      </c>
      <c r="F11" s="9">
        <v>85.255686122139522</v>
      </c>
      <c r="G11" s="22">
        <v>1.8070039353439997</v>
      </c>
      <c r="I11" s="13">
        <v>5</v>
      </c>
      <c r="J11" s="1">
        <v>80.598341445675629</v>
      </c>
      <c r="K11" s="1">
        <v>1.0985231569957024</v>
      </c>
      <c r="L11" s="1">
        <v>80.640842729745884</v>
      </c>
      <c r="M11" s="1">
        <v>3.1225170054418685</v>
      </c>
      <c r="N11" s="1">
        <v>73.747908008971407</v>
      </c>
      <c r="O11" s="1">
        <v>2.1706957875417627</v>
      </c>
      <c r="Q11" s="33" t="s">
        <v>112</v>
      </c>
      <c r="R11" s="19"/>
      <c r="S11" s="19"/>
      <c r="T11" s="34"/>
      <c r="U11" s="34" t="s">
        <v>113</v>
      </c>
      <c r="V11" s="19"/>
      <c r="W11" s="35"/>
    </row>
    <row r="12" spans="1:23" x14ac:dyDescent="0.25">
      <c r="A12" s="19">
        <v>0.75</v>
      </c>
      <c r="B12" s="9">
        <v>76.059288775052963</v>
      </c>
      <c r="C12" s="9">
        <v>2.7756281894418366</v>
      </c>
      <c r="D12" s="9"/>
      <c r="E12" s="9"/>
      <c r="F12" s="9"/>
      <c r="G12" s="9"/>
      <c r="I12" s="13">
        <v>10</v>
      </c>
      <c r="J12" s="1">
        <v>70.54660779402208</v>
      </c>
      <c r="K12" s="1">
        <v>3.0569908274007216</v>
      </c>
      <c r="L12" s="1">
        <v>64.814002554284343</v>
      </c>
      <c r="M12" s="1">
        <v>1.1893446008553459</v>
      </c>
      <c r="N12" s="1">
        <v>61.08606198428047</v>
      </c>
      <c r="O12" s="1">
        <v>2.4497490905370856</v>
      </c>
      <c r="Q12" s="33" t="s">
        <v>114</v>
      </c>
      <c r="R12" s="19"/>
      <c r="S12" s="19"/>
      <c r="T12" s="34"/>
      <c r="U12" s="34" t="s">
        <v>115</v>
      </c>
      <c r="V12" s="19"/>
      <c r="W12" s="35"/>
    </row>
    <row r="13" spans="1:23" x14ac:dyDescent="0.25">
      <c r="A13" s="19">
        <v>1.25</v>
      </c>
      <c r="B13" s="9"/>
      <c r="C13" s="9"/>
      <c r="D13" s="9">
        <v>64.51014881666336</v>
      </c>
      <c r="E13" s="9">
        <v>1.6635299258555334</v>
      </c>
      <c r="F13" s="9">
        <v>80.059182609754444</v>
      </c>
      <c r="G13" s="22">
        <v>0.18183181377012678</v>
      </c>
      <c r="I13" s="14">
        <v>20</v>
      </c>
      <c r="J13" s="1">
        <v>54.043614396707198</v>
      </c>
      <c r="K13" s="1">
        <v>2.9253568884212675</v>
      </c>
      <c r="L13" s="1">
        <v>52.361987762798861</v>
      </c>
      <c r="M13" s="1">
        <v>2.8814794584070418</v>
      </c>
      <c r="N13" s="1">
        <v>56.247146059096053</v>
      </c>
      <c r="O13" s="1">
        <v>3.7557138047322485</v>
      </c>
      <c r="Q13" s="33" t="s">
        <v>116</v>
      </c>
      <c r="R13" s="19"/>
      <c r="S13" s="19"/>
      <c r="T13" s="34"/>
      <c r="U13" s="34">
        <v>3</v>
      </c>
      <c r="V13" s="19"/>
      <c r="W13" s="35"/>
    </row>
    <row r="14" spans="1:23" x14ac:dyDescent="0.25">
      <c r="A14" s="19">
        <v>2.5</v>
      </c>
      <c r="B14" s="9"/>
      <c r="C14" s="9"/>
      <c r="D14" s="9">
        <v>70.220963269444439</v>
      </c>
      <c r="E14" s="9">
        <v>1.8368112908198815</v>
      </c>
      <c r="F14" s="9">
        <v>68.250848950565143</v>
      </c>
      <c r="G14" s="22">
        <v>1.4648602309094485</v>
      </c>
      <c r="I14" s="16">
        <v>40</v>
      </c>
      <c r="J14" s="1">
        <v>53.854951898099976</v>
      </c>
      <c r="K14" s="1">
        <v>1.6180361364739788</v>
      </c>
      <c r="L14" s="1">
        <v>41.145240686954935</v>
      </c>
      <c r="M14" s="1">
        <v>2.3836442357876253</v>
      </c>
      <c r="N14" s="1">
        <v>42.075917370068218</v>
      </c>
      <c r="O14" s="1">
        <v>0.91924514282573255</v>
      </c>
      <c r="Q14" s="33"/>
      <c r="R14" s="19"/>
      <c r="S14" s="19"/>
      <c r="T14" s="34"/>
      <c r="U14" s="34"/>
      <c r="V14" s="19"/>
      <c r="W14" s="35"/>
    </row>
    <row r="15" spans="1:23" x14ac:dyDescent="0.25">
      <c r="A15" s="19">
        <v>5</v>
      </c>
      <c r="B15" s="9">
        <v>49.821420805897112</v>
      </c>
      <c r="C15" s="9">
        <v>5.3428043338898874</v>
      </c>
      <c r="D15" s="9">
        <v>55.181437892290823</v>
      </c>
      <c r="E15" s="9">
        <v>2.5217944020637795</v>
      </c>
      <c r="F15" s="9">
        <v>53.159224313232698</v>
      </c>
      <c r="G15" s="22">
        <v>1.0659667088799991</v>
      </c>
      <c r="I15" s="11">
        <v>80</v>
      </c>
      <c r="J15" s="1">
        <v>37.700734513127209</v>
      </c>
      <c r="K15" s="1">
        <v>2.9982449850471959</v>
      </c>
      <c r="L15" s="1">
        <v>29.308337829210725</v>
      </c>
      <c r="M15" s="1">
        <v>3.03388112398842</v>
      </c>
      <c r="N15" s="1">
        <v>27.884003480818119</v>
      </c>
      <c r="O15" s="1">
        <v>3.0836171432261303</v>
      </c>
      <c r="Q15" s="33" t="s">
        <v>117</v>
      </c>
      <c r="R15" s="19"/>
      <c r="S15" s="19"/>
      <c r="T15" s="34"/>
      <c r="U15" s="34"/>
      <c r="V15" s="19"/>
      <c r="W15" s="35"/>
    </row>
    <row r="16" spans="1:23" x14ac:dyDescent="0.25">
      <c r="A16" s="19">
        <v>10</v>
      </c>
      <c r="B16" s="9">
        <v>34.673080144821171</v>
      </c>
      <c r="C16" s="9">
        <v>1.7957637964489788</v>
      </c>
      <c r="D16" s="9">
        <v>40.221862558077412</v>
      </c>
      <c r="E16" s="9">
        <v>2.7819941564082264</v>
      </c>
      <c r="F16" s="9">
        <v>42.293147832334881</v>
      </c>
      <c r="G16" s="22">
        <v>1.2861777917353747</v>
      </c>
      <c r="I16" s="11">
        <v>160</v>
      </c>
      <c r="J16" s="1">
        <v>26.288823214790881</v>
      </c>
      <c r="K16" s="1">
        <v>1.2214916637369888</v>
      </c>
      <c r="L16" s="1">
        <v>19.904899885770451</v>
      </c>
      <c r="M16" s="1">
        <v>1.9504014085781738</v>
      </c>
      <c r="N16" s="1">
        <v>18.785588994595802</v>
      </c>
      <c r="O16" s="1">
        <v>1.1463662008731392</v>
      </c>
      <c r="Q16" s="33" t="s">
        <v>118</v>
      </c>
      <c r="R16" s="19"/>
      <c r="S16" s="19"/>
      <c r="T16" s="34"/>
      <c r="U16" s="34">
        <v>-13.67</v>
      </c>
      <c r="V16" s="19"/>
      <c r="W16" s="35"/>
    </row>
    <row r="17" spans="1:23" x14ac:dyDescent="0.25">
      <c r="A17" s="19">
        <v>20</v>
      </c>
      <c r="B17" s="9">
        <v>21.05569220500912</v>
      </c>
      <c r="C17" s="9">
        <v>1.6728678570817883</v>
      </c>
      <c r="D17" s="9">
        <v>31.90474539400175</v>
      </c>
      <c r="E17" s="9">
        <v>2.4041577380365551</v>
      </c>
      <c r="F17" s="9">
        <v>30.2518499029437</v>
      </c>
      <c r="G17" s="22">
        <v>1.9610519131542272</v>
      </c>
      <c r="I17" s="11">
        <v>225</v>
      </c>
      <c r="J17" s="1">
        <v>24.308188131093651</v>
      </c>
      <c r="K17" s="1">
        <v>0.65316793057367606</v>
      </c>
      <c r="L17" s="1">
        <v>17.119035338987413</v>
      </c>
      <c r="M17" s="1">
        <v>1.3236037095736617</v>
      </c>
      <c r="N17" s="1">
        <v>15.676637771580843</v>
      </c>
      <c r="O17" s="1">
        <v>1.126782883660739</v>
      </c>
      <c r="Q17" s="33" t="s">
        <v>119</v>
      </c>
      <c r="R17" s="19"/>
      <c r="S17" s="19"/>
      <c r="T17" s="34"/>
      <c r="U17" s="34" t="s">
        <v>120</v>
      </c>
      <c r="V17" s="19"/>
      <c r="W17" s="35"/>
    </row>
    <row r="18" spans="1:23" x14ac:dyDescent="0.25">
      <c r="A18" s="19">
        <v>40</v>
      </c>
      <c r="B18" s="9">
        <v>20.426456136883989</v>
      </c>
      <c r="C18" s="9">
        <v>1.1035769897398051</v>
      </c>
      <c r="D18" s="9">
        <v>17.20717419274418</v>
      </c>
      <c r="E18" s="9">
        <v>0.81387988138142575</v>
      </c>
      <c r="F18" s="9">
        <v>18.674817542562014</v>
      </c>
      <c r="G18" s="22">
        <v>0.76653373040612549</v>
      </c>
      <c r="I18" s="19"/>
      <c r="J18" s="9"/>
      <c r="K18" s="9"/>
      <c r="L18" s="9"/>
      <c r="M18" s="9"/>
      <c r="N18" s="9"/>
      <c r="O18" s="22"/>
      <c r="Q18" s="33" t="s">
        <v>121</v>
      </c>
      <c r="R18" s="19"/>
      <c r="S18" s="19"/>
      <c r="T18" s="34"/>
      <c r="U18" s="34">
        <v>0.98709999999999998</v>
      </c>
      <c r="V18" s="19"/>
      <c r="W18" s="35"/>
    </row>
    <row r="19" spans="1:23" x14ac:dyDescent="0.25">
      <c r="A19" s="19">
        <v>80</v>
      </c>
      <c r="B19" s="9">
        <v>8.8168950314805272</v>
      </c>
      <c r="C19" s="9">
        <v>0.83404127526517635</v>
      </c>
      <c r="D19" s="9">
        <v>12.075800560148146</v>
      </c>
      <c r="E19" s="9">
        <v>1.3249116596628612</v>
      </c>
      <c r="F19" s="9">
        <v>9.9086441389142212</v>
      </c>
      <c r="G19" s="22">
        <v>0.52420299215702715</v>
      </c>
      <c r="I19" s="19"/>
      <c r="J19" s="9"/>
      <c r="K19" s="9"/>
      <c r="L19" s="9"/>
      <c r="M19" s="9"/>
      <c r="N19" s="9"/>
      <c r="O19" s="22"/>
      <c r="Q19" s="33"/>
      <c r="R19" s="19"/>
      <c r="S19" s="19"/>
      <c r="T19" s="34"/>
      <c r="U19" s="34"/>
      <c r="V19" s="19"/>
      <c r="W19" s="35"/>
    </row>
    <row r="20" spans="1:23" x14ac:dyDescent="0.25">
      <c r="A20" s="19">
        <v>160</v>
      </c>
      <c r="B20" s="9">
        <v>5.6289058295484748</v>
      </c>
      <c r="C20" s="9">
        <v>0.48310706379216256</v>
      </c>
      <c r="D20" s="9">
        <v>5.9064471197238193</v>
      </c>
      <c r="E20" s="9">
        <v>0.23970004263737593</v>
      </c>
      <c r="F20" s="9">
        <v>5.6932749725473357</v>
      </c>
      <c r="G20" s="22">
        <v>0.33802450265560913</v>
      </c>
      <c r="I20" s="19"/>
      <c r="J20" s="9"/>
      <c r="K20" s="9"/>
      <c r="L20" s="9"/>
      <c r="M20" s="9"/>
      <c r="N20" s="9"/>
      <c r="O20" s="22"/>
      <c r="Q20" s="45"/>
      <c r="R20" s="19"/>
      <c r="S20" s="19"/>
      <c r="T20" s="34"/>
      <c r="U20" s="34"/>
      <c r="V20" s="19"/>
      <c r="W20" s="35"/>
    </row>
    <row r="21" spans="1:23" x14ac:dyDescent="0.25">
      <c r="A21" s="19">
        <v>225</v>
      </c>
      <c r="B21" s="9">
        <v>5.6867101521060235</v>
      </c>
      <c r="C21" s="9">
        <v>0.6354840220605249</v>
      </c>
      <c r="D21" s="9">
        <v>6.1622313460116409</v>
      </c>
      <c r="E21" s="9">
        <v>0.1045489914939903</v>
      </c>
      <c r="F21" s="9">
        <v>6.8822770332112198</v>
      </c>
      <c r="G21" s="22">
        <v>6.9472630960612569E-2</v>
      </c>
      <c r="I21" s="19"/>
      <c r="J21" s="9"/>
      <c r="K21" s="9"/>
      <c r="L21" s="9"/>
      <c r="M21" s="9"/>
      <c r="N21" s="9"/>
      <c r="O21" s="22"/>
      <c r="Q21" s="33" t="s">
        <v>123</v>
      </c>
      <c r="R21" s="19"/>
      <c r="S21" s="19"/>
      <c r="T21" s="34"/>
      <c r="U21" s="34">
        <v>-0.94740000000000002</v>
      </c>
      <c r="V21" s="19"/>
      <c r="W21" s="35"/>
    </row>
    <row r="22" spans="1:23" x14ac:dyDescent="0.25">
      <c r="A22" s="5" t="s">
        <v>85</v>
      </c>
      <c r="B22" s="19">
        <v>4.5999999999999996</v>
      </c>
      <c r="C22" s="19"/>
      <c r="D22" s="19">
        <v>6.6040000000000001</v>
      </c>
      <c r="E22" s="19"/>
      <c r="F22" s="19">
        <v>6.335</v>
      </c>
      <c r="G22" s="19"/>
      <c r="I22" s="5" t="s">
        <v>85</v>
      </c>
      <c r="J22">
        <v>20.48</v>
      </c>
      <c r="L22" s="12">
        <v>19.21</v>
      </c>
      <c r="M22" s="19"/>
      <c r="N22">
        <v>18.87</v>
      </c>
      <c r="O22" s="19"/>
      <c r="Q22" s="33" t="s">
        <v>124</v>
      </c>
      <c r="R22" s="19"/>
      <c r="S22" s="19"/>
      <c r="T22" s="34"/>
      <c r="U22" s="34">
        <v>0.1037</v>
      </c>
      <c r="V22" s="19"/>
      <c r="W22" s="35"/>
    </row>
    <row r="23" spans="1:23" x14ac:dyDescent="0.25">
      <c r="A23" s="5" t="s">
        <v>87</v>
      </c>
      <c r="B23" s="1">
        <v>5.8463333333333338</v>
      </c>
      <c r="I23" s="5" t="s">
        <v>87</v>
      </c>
      <c r="J23" s="1">
        <v>19.52</v>
      </c>
      <c r="Q23" s="33" t="s">
        <v>108</v>
      </c>
      <c r="R23" s="19"/>
      <c r="S23" s="19"/>
      <c r="T23" s="34"/>
      <c r="U23" s="34" t="s">
        <v>125</v>
      </c>
      <c r="V23" s="19"/>
      <c r="W23" s="35"/>
    </row>
    <row r="24" spans="1:23" x14ac:dyDescent="0.25">
      <c r="A24" s="5" t="s">
        <v>9</v>
      </c>
      <c r="B24" s="1">
        <v>0.62798628788993371</v>
      </c>
      <c r="I24" s="5" t="s">
        <v>9</v>
      </c>
      <c r="J24" s="1">
        <v>0.4899319680663155</v>
      </c>
      <c r="Q24" s="36" t="s">
        <v>126</v>
      </c>
      <c r="R24" s="37"/>
      <c r="S24" s="37"/>
      <c r="T24" s="38"/>
      <c r="U24" s="38" t="s">
        <v>127</v>
      </c>
      <c r="V24" s="37"/>
      <c r="W24" s="39"/>
    </row>
    <row r="26" spans="1:23" x14ac:dyDescent="0.25">
      <c r="A26" s="19"/>
      <c r="B26" s="21" t="s">
        <v>129</v>
      </c>
      <c r="C26" s="19" t="s">
        <v>80</v>
      </c>
      <c r="D26" s="19"/>
      <c r="E26" s="19"/>
      <c r="F26" s="19"/>
      <c r="G26" s="19"/>
      <c r="I26" s="19"/>
      <c r="J26" s="21" t="s">
        <v>129</v>
      </c>
      <c r="K26" s="19" t="s">
        <v>80</v>
      </c>
      <c r="L26" s="19"/>
      <c r="M26" s="19"/>
      <c r="N26" s="19"/>
      <c r="O26" s="19"/>
      <c r="Q26" s="30" t="s">
        <v>129</v>
      </c>
      <c r="R26" s="31"/>
      <c r="S26" s="31"/>
      <c r="T26" s="31"/>
      <c r="U26" s="31"/>
      <c r="V26" s="31"/>
      <c r="W26" s="32"/>
    </row>
    <row r="27" spans="1:23" x14ac:dyDescent="0.25">
      <c r="A27" s="21" t="s">
        <v>0</v>
      </c>
      <c r="B27" s="19" t="s">
        <v>43</v>
      </c>
      <c r="C27" s="19"/>
      <c r="D27" s="19" t="s">
        <v>42</v>
      </c>
      <c r="E27" s="19"/>
      <c r="F27" s="19" t="s">
        <v>41</v>
      </c>
      <c r="G27" s="19"/>
      <c r="I27" s="21" t="s">
        <v>1</v>
      </c>
      <c r="J27" s="19" t="s">
        <v>43</v>
      </c>
      <c r="K27" s="19"/>
      <c r="L27" s="19" t="s">
        <v>42</v>
      </c>
      <c r="M27" s="19"/>
      <c r="N27" s="19" t="s">
        <v>41</v>
      </c>
      <c r="O27" s="19"/>
      <c r="Q27" s="33" t="s">
        <v>100</v>
      </c>
      <c r="R27" s="19"/>
      <c r="S27" s="19"/>
      <c r="T27" s="34"/>
      <c r="U27" s="34" t="s">
        <v>101</v>
      </c>
      <c r="V27" s="19" t="s">
        <v>0</v>
      </c>
      <c r="W27" s="35" t="s">
        <v>1</v>
      </c>
    </row>
    <row r="28" spans="1:23" x14ac:dyDescent="0.25">
      <c r="A28" s="19" t="s">
        <v>62</v>
      </c>
      <c r="B28" s="19" t="s">
        <v>13</v>
      </c>
      <c r="C28" s="19" t="s">
        <v>9</v>
      </c>
      <c r="D28" s="19" t="s">
        <v>13</v>
      </c>
      <c r="E28" s="19" t="s">
        <v>9</v>
      </c>
      <c r="F28" s="19" t="s">
        <v>13</v>
      </c>
      <c r="G28" s="19" t="s">
        <v>9</v>
      </c>
      <c r="I28" s="19" t="s">
        <v>62</v>
      </c>
      <c r="J28" s="19" t="s">
        <v>13</v>
      </c>
      <c r="K28" s="19" t="s">
        <v>9</v>
      </c>
      <c r="L28" s="19" t="s">
        <v>13</v>
      </c>
      <c r="M28" s="19" t="s">
        <v>9</v>
      </c>
      <c r="N28" s="19" t="s">
        <v>13</v>
      </c>
      <c r="O28" s="19" t="s">
        <v>9</v>
      </c>
      <c r="Q28" s="33" t="s">
        <v>103</v>
      </c>
      <c r="R28" s="19"/>
      <c r="S28" s="19"/>
      <c r="T28" s="34"/>
      <c r="U28" s="34" t="s">
        <v>0</v>
      </c>
      <c r="V28" s="19">
        <v>10.28</v>
      </c>
      <c r="W28" s="35">
        <v>26.57</v>
      </c>
    </row>
    <row r="29" spans="1:23" x14ac:dyDescent="0.25">
      <c r="A29">
        <v>1E-3</v>
      </c>
      <c r="B29" s="1">
        <v>100</v>
      </c>
      <c r="C29" s="1">
        <v>0.58257982665150365</v>
      </c>
      <c r="D29" s="1">
        <v>100</v>
      </c>
      <c r="E29" s="1">
        <v>1.6752176571979276</v>
      </c>
      <c r="F29" s="1">
        <v>100</v>
      </c>
      <c r="G29" s="1">
        <v>6.5824833633813977</v>
      </c>
      <c r="I29">
        <v>1E-3</v>
      </c>
      <c r="J29" s="1">
        <v>100</v>
      </c>
      <c r="K29" s="1">
        <v>1.5890801290786003</v>
      </c>
      <c r="L29" s="1">
        <v>100</v>
      </c>
      <c r="M29" s="1">
        <v>1.2424589628958562</v>
      </c>
      <c r="N29" s="1">
        <v>99.999999999999986</v>
      </c>
      <c r="O29" s="1">
        <v>3.4329542682084777</v>
      </c>
      <c r="Q29" s="33" t="s">
        <v>104</v>
      </c>
      <c r="R29" s="19"/>
      <c r="S29" s="19"/>
      <c r="T29" s="34"/>
      <c r="U29" s="34" t="s">
        <v>104</v>
      </c>
      <c r="V29" s="19">
        <v>12.61</v>
      </c>
      <c r="W29" s="35">
        <v>30.49</v>
      </c>
    </row>
    <row r="30" spans="1:23" x14ac:dyDescent="0.25">
      <c r="A30">
        <v>0.3906</v>
      </c>
      <c r="B30" s="1">
        <v>95.320440944069091</v>
      </c>
      <c r="C30" s="1">
        <v>0.75038740646420898</v>
      </c>
      <c r="D30" s="1">
        <v>96.529927948446769</v>
      </c>
      <c r="E30" s="1">
        <v>1.6065903317720611</v>
      </c>
      <c r="F30" s="1">
        <v>93.910099325703143</v>
      </c>
      <c r="G30" s="1">
        <v>5.2930802063465059</v>
      </c>
      <c r="I30">
        <v>0.3906</v>
      </c>
      <c r="J30" s="1">
        <v>96.638994331958614</v>
      </c>
      <c r="K30" s="1">
        <v>0.51416549608945272</v>
      </c>
      <c r="L30" s="1">
        <v>97.800420418986846</v>
      </c>
      <c r="M30" s="1">
        <v>2.0170608798485556</v>
      </c>
      <c r="N30" s="1">
        <v>91.612241286901721</v>
      </c>
      <c r="O30" s="1">
        <v>2.6857135058627062</v>
      </c>
      <c r="Q30" s="33" t="s">
        <v>105</v>
      </c>
      <c r="R30" s="19"/>
      <c r="S30" s="19"/>
      <c r="T30" s="34"/>
      <c r="U30" s="34" t="s">
        <v>102</v>
      </c>
      <c r="V30" s="19">
        <v>9.7769999999999992</v>
      </c>
      <c r="W30" s="35">
        <v>32.61</v>
      </c>
    </row>
    <row r="31" spans="1:23" x14ac:dyDescent="0.25">
      <c r="A31">
        <v>0.78120000000000001</v>
      </c>
      <c r="B31" s="1"/>
      <c r="C31" s="1"/>
      <c r="D31" s="1">
        <v>96.192772889148998</v>
      </c>
      <c r="E31" s="1">
        <v>1.9319400710186692</v>
      </c>
      <c r="F31" s="1">
        <v>87.432129349694492</v>
      </c>
      <c r="G31" s="1">
        <v>4.7887671187524168</v>
      </c>
      <c r="I31">
        <v>0.78120000000000001</v>
      </c>
      <c r="J31" s="1">
        <v>99.220834161394563</v>
      </c>
      <c r="K31" s="1">
        <v>3.3659002773966091</v>
      </c>
      <c r="L31" s="1">
        <v>93.158499141426589</v>
      </c>
      <c r="M31" s="1">
        <v>3.4578799121705486</v>
      </c>
      <c r="N31" s="1">
        <v>88.171647286302047</v>
      </c>
      <c r="O31" s="1">
        <v>5.1524716257812893</v>
      </c>
      <c r="Q31" s="33"/>
      <c r="R31" s="19"/>
      <c r="S31" s="19"/>
      <c r="T31" s="34"/>
      <c r="U31" s="34"/>
      <c r="V31" s="19"/>
      <c r="W31" s="35"/>
    </row>
    <row r="32" spans="1:23" x14ac:dyDescent="0.25">
      <c r="A32">
        <v>1.56</v>
      </c>
      <c r="B32" s="1">
        <v>90.609629239749268</v>
      </c>
      <c r="C32" s="1">
        <v>2.3720773400564248</v>
      </c>
      <c r="D32" s="9"/>
      <c r="E32" s="9"/>
      <c r="F32" s="1">
        <v>85.149017873864253</v>
      </c>
      <c r="G32" s="1">
        <v>1.6478872440912808</v>
      </c>
      <c r="I32">
        <v>1.56</v>
      </c>
      <c r="J32" s="1">
        <v>93.537332129877214</v>
      </c>
      <c r="K32" s="1">
        <v>3.8035252690450512</v>
      </c>
      <c r="L32" s="1">
        <v>95.358924058507839</v>
      </c>
      <c r="M32" s="1">
        <v>4.7755279487654123</v>
      </c>
      <c r="N32" s="1">
        <v>88.506838247418003</v>
      </c>
      <c r="O32" s="1">
        <v>2.3233182618356936</v>
      </c>
      <c r="Q32" s="33" t="s">
        <v>106</v>
      </c>
      <c r="R32" s="19"/>
      <c r="S32" s="19"/>
      <c r="T32" s="34"/>
      <c r="U32" s="34"/>
      <c r="V32" s="19"/>
      <c r="W32" s="35"/>
    </row>
    <row r="33" spans="1:23" x14ac:dyDescent="0.25">
      <c r="A33">
        <v>3.125</v>
      </c>
      <c r="B33" s="1">
        <v>70.989668470180973</v>
      </c>
      <c r="C33" s="1">
        <v>3.080985073412156</v>
      </c>
      <c r="D33" s="1">
        <v>82.64462471537756</v>
      </c>
      <c r="E33" s="1">
        <v>3.9727108697489619</v>
      </c>
      <c r="F33" s="1">
        <v>73.929621169854329</v>
      </c>
      <c r="G33" s="1">
        <v>3.0517611056658125</v>
      </c>
      <c r="I33">
        <v>3.125</v>
      </c>
      <c r="J33" s="1">
        <v>91.060677716241457</v>
      </c>
      <c r="K33" s="1">
        <v>2.6640141886157327</v>
      </c>
      <c r="L33" s="1">
        <v>90.042408140049474</v>
      </c>
      <c r="M33" s="1">
        <v>1.0978045144683328</v>
      </c>
      <c r="N33" s="1">
        <v>87.029512035168224</v>
      </c>
      <c r="O33" s="1">
        <v>2.7904767391715892</v>
      </c>
      <c r="Q33" s="33" t="s">
        <v>107</v>
      </c>
      <c r="R33" s="19"/>
      <c r="S33" s="19"/>
      <c r="T33" s="34"/>
      <c r="U33" s="34">
        <v>1.06E-2</v>
      </c>
      <c r="V33" s="19"/>
      <c r="W33" s="35"/>
    </row>
    <row r="34" spans="1:23" x14ac:dyDescent="0.25">
      <c r="A34">
        <v>6.25</v>
      </c>
      <c r="B34" s="1">
        <v>64.503340477490838</v>
      </c>
      <c r="C34" s="1">
        <v>4.4296624419635267</v>
      </c>
      <c r="D34" s="1">
        <v>67.139503268193764</v>
      </c>
      <c r="E34" s="1">
        <v>2.5344511107242425</v>
      </c>
      <c r="F34" s="1">
        <v>59.396787716447506</v>
      </c>
      <c r="G34" s="1">
        <v>1.6485763270857194</v>
      </c>
      <c r="I34">
        <v>6.25</v>
      </c>
      <c r="J34" s="1">
        <v>86.294841193717204</v>
      </c>
      <c r="K34" s="1">
        <v>5.2281295690270353</v>
      </c>
      <c r="L34" s="1">
        <v>81.867843768812108</v>
      </c>
      <c r="M34" s="1">
        <v>3.2974784861940272</v>
      </c>
      <c r="N34" s="1">
        <v>83.497952848145033</v>
      </c>
      <c r="O34" s="1">
        <v>4.9030973913594167</v>
      </c>
      <c r="Q34" s="33" t="s">
        <v>108</v>
      </c>
      <c r="R34" s="19"/>
      <c r="S34" s="19"/>
      <c r="T34" s="34"/>
      <c r="U34" s="34" t="s">
        <v>130</v>
      </c>
      <c r="V34" s="19"/>
      <c r="W34" s="35"/>
    </row>
    <row r="35" spans="1:23" x14ac:dyDescent="0.25">
      <c r="A35">
        <v>12.5</v>
      </c>
      <c r="B35" s="1">
        <v>47.262160083248652</v>
      </c>
      <c r="C35" s="1">
        <v>2.4725058926596208</v>
      </c>
      <c r="D35" s="1">
        <v>48.284525998314848</v>
      </c>
      <c r="E35" s="1">
        <v>0.89724773676728597</v>
      </c>
      <c r="F35" s="1">
        <v>45.154145340262403</v>
      </c>
      <c r="G35" s="1">
        <v>1.5659110888316672</v>
      </c>
      <c r="I35">
        <v>12.5</v>
      </c>
      <c r="J35" s="1">
        <v>71.983655576264155</v>
      </c>
      <c r="K35" s="1">
        <v>0.71401909773157102</v>
      </c>
      <c r="L35" s="1">
        <v>72.316486209833272</v>
      </c>
      <c r="M35" s="1">
        <v>1.0745338832061029</v>
      </c>
      <c r="N35" s="1">
        <v>74.394709525819209</v>
      </c>
      <c r="O35" s="1">
        <v>2.8526181091629779</v>
      </c>
      <c r="Q35" s="33" t="s">
        <v>110</v>
      </c>
      <c r="R35" s="19"/>
      <c r="S35" s="19"/>
      <c r="T35" s="34"/>
      <c r="U35" s="34" t="s">
        <v>111</v>
      </c>
      <c r="V35" s="19"/>
      <c r="W35" s="35"/>
    </row>
    <row r="36" spans="1:23" x14ac:dyDescent="0.25">
      <c r="A36">
        <v>25</v>
      </c>
      <c r="B36" s="1">
        <v>30.649079492040084</v>
      </c>
      <c r="C36" s="1">
        <v>1.5863272753718736</v>
      </c>
      <c r="D36" s="1">
        <v>37.33191910119065</v>
      </c>
      <c r="E36" s="1">
        <v>1.8849688201688783</v>
      </c>
      <c r="F36" s="1">
        <v>31.648177767487624</v>
      </c>
      <c r="G36" s="1">
        <v>1.6795914845059492</v>
      </c>
      <c r="I36">
        <v>25</v>
      </c>
      <c r="J36" s="1">
        <v>51.027013541235362</v>
      </c>
      <c r="K36" s="1">
        <v>1.2906275993408503</v>
      </c>
      <c r="L36" s="1">
        <v>56.028869142103702</v>
      </c>
      <c r="M36" s="1">
        <v>3.2445846205710906</v>
      </c>
      <c r="N36" s="1">
        <v>49.959763240246083</v>
      </c>
      <c r="O36" s="1">
        <v>1.081783620611559</v>
      </c>
      <c r="Q36" s="33" t="s">
        <v>112</v>
      </c>
      <c r="R36" s="19"/>
      <c r="S36" s="19"/>
      <c r="T36" s="34"/>
      <c r="U36" s="34" t="s">
        <v>113</v>
      </c>
      <c r="V36" s="19"/>
      <c r="W36" s="35"/>
    </row>
    <row r="37" spans="1:23" x14ac:dyDescent="0.25">
      <c r="A37">
        <v>50</v>
      </c>
      <c r="B37" s="1">
        <v>22.083884344913912</v>
      </c>
      <c r="C37" s="1">
        <v>1.0093984912931389</v>
      </c>
      <c r="D37" s="1">
        <v>22.717799273500926</v>
      </c>
      <c r="E37" s="1">
        <v>1.479437294651182</v>
      </c>
      <c r="F37" s="1">
        <v>20.618283022703537</v>
      </c>
      <c r="G37" s="1">
        <v>0.30141342638012608</v>
      </c>
      <c r="I37">
        <v>50</v>
      </c>
      <c r="J37" s="1"/>
      <c r="K37" s="1"/>
      <c r="L37" s="1">
        <v>44.644533533081244</v>
      </c>
      <c r="M37" s="1">
        <v>2.4111366818855564</v>
      </c>
      <c r="N37" s="1">
        <v>43.358495231279669</v>
      </c>
      <c r="O37" s="1">
        <v>0.53216174420923845</v>
      </c>
      <c r="Q37" s="33" t="s">
        <v>114</v>
      </c>
      <c r="R37" s="19"/>
      <c r="S37" s="19"/>
      <c r="T37" s="34"/>
      <c r="U37" s="34" t="s">
        <v>131</v>
      </c>
      <c r="V37" s="19"/>
      <c r="W37" s="35"/>
    </row>
    <row r="38" spans="1:23" x14ac:dyDescent="0.25">
      <c r="A38">
        <v>100</v>
      </c>
      <c r="B38" s="1">
        <v>12.690662545431417</v>
      </c>
      <c r="C38" s="1">
        <v>0.50060727551417339</v>
      </c>
      <c r="D38" s="1">
        <v>13.763041292557853</v>
      </c>
      <c r="E38" s="1">
        <v>0.15406693841153254</v>
      </c>
      <c r="F38" s="1">
        <v>12.404073954344577</v>
      </c>
      <c r="G38" s="1">
        <v>0.29485683834909365</v>
      </c>
      <c r="I38">
        <v>100</v>
      </c>
      <c r="J38" s="1">
        <v>34.194745055340725</v>
      </c>
      <c r="K38" s="1">
        <v>1.0688962866727068</v>
      </c>
      <c r="L38" s="1">
        <v>32.242904616119993</v>
      </c>
      <c r="M38" s="1">
        <v>0.43989790580574994</v>
      </c>
      <c r="N38" s="1">
        <v>27.071586061036424</v>
      </c>
      <c r="O38" s="1">
        <v>0.52006955552730427</v>
      </c>
      <c r="Q38" s="33" t="s">
        <v>116</v>
      </c>
      <c r="R38" s="19"/>
      <c r="S38" s="19"/>
      <c r="T38" s="34"/>
      <c r="U38" s="34">
        <v>3</v>
      </c>
      <c r="V38" s="19"/>
      <c r="W38" s="35"/>
    </row>
    <row r="39" spans="1:23" x14ac:dyDescent="0.25">
      <c r="A39">
        <v>200</v>
      </c>
      <c r="B39" s="1">
        <v>7.5837606802725164</v>
      </c>
      <c r="C39" s="1">
        <v>0.56751196272961391</v>
      </c>
      <c r="D39" s="1">
        <v>7.4997712525436775</v>
      </c>
      <c r="E39" s="1">
        <v>0.48932106241906703</v>
      </c>
      <c r="F39" s="1">
        <v>7.231728025755273</v>
      </c>
      <c r="G39" s="1">
        <v>0.25153796682357454</v>
      </c>
      <c r="I39">
        <v>200</v>
      </c>
      <c r="J39" s="1">
        <v>21.785462259997615</v>
      </c>
      <c r="K39" s="1">
        <v>0.38734757998856839</v>
      </c>
      <c r="L39" s="1">
        <v>22.693495072944273</v>
      </c>
      <c r="M39" s="1">
        <v>1.4720573139791946</v>
      </c>
      <c r="N39" s="1">
        <v>19.606242529227018</v>
      </c>
      <c r="O39" s="1">
        <v>0.77175181922900471</v>
      </c>
      <c r="Q39" s="33"/>
      <c r="R39" s="19"/>
      <c r="S39" s="19"/>
      <c r="T39" s="34"/>
      <c r="U39" s="34"/>
      <c r="V39" s="19"/>
      <c r="W39" s="35"/>
    </row>
    <row r="40" spans="1:23" x14ac:dyDescent="0.25">
      <c r="A40">
        <v>400</v>
      </c>
      <c r="B40" s="1">
        <v>4.3127427559612714</v>
      </c>
      <c r="C40" s="1">
        <v>0.18728925987116443</v>
      </c>
      <c r="D40" s="1">
        <v>4.193884474424979</v>
      </c>
      <c r="E40" s="1">
        <v>0.10158285942080429</v>
      </c>
      <c r="F40" s="1">
        <v>4.6309902750168792</v>
      </c>
      <c r="G40" s="1">
        <v>0.61344680209794233</v>
      </c>
      <c r="I40">
        <v>400</v>
      </c>
      <c r="J40" s="1">
        <v>13.029936479518597</v>
      </c>
      <c r="K40" s="1">
        <v>1.1266323812085901</v>
      </c>
      <c r="L40" s="1">
        <v>12.935484558791444</v>
      </c>
      <c r="M40" s="1">
        <v>1.0237237520169289</v>
      </c>
      <c r="N40" s="1">
        <v>12.436140706325538</v>
      </c>
      <c r="O40" s="1">
        <v>0.65798721102293189</v>
      </c>
      <c r="Q40" s="33" t="s">
        <v>117</v>
      </c>
      <c r="R40" s="19"/>
      <c r="S40" s="19"/>
      <c r="T40" s="34"/>
      <c r="U40" s="34"/>
      <c r="V40" s="19"/>
      <c r="W40" s="35"/>
    </row>
    <row r="41" spans="1:23" x14ac:dyDescent="0.25">
      <c r="A41" s="5" t="s">
        <v>85</v>
      </c>
      <c r="B41">
        <v>10.28</v>
      </c>
      <c r="D41">
        <v>12.61</v>
      </c>
      <c r="E41" s="19"/>
      <c r="F41">
        <v>9.7769999999999992</v>
      </c>
      <c r="G41" s="19"/>
      <c r="I41" s="5" t="s">
        <v>85</v>
      </c>
      <c r="J41" s="1">
        <v>26.57</v>
      </c>
      <c r="K41" s="1"/>
      <c r="L41" s="1">
        <v>30.49</v>
      </c>
      <c r="M41" s="9"/>
      <c r="N41" s="1">
        <v>32.61</v>
      </c>
      <c r="O41" s="9"/>
      <c r="Q41" s="33" t="s">
        <v>118</v>
      </c>
      <c r="R41" s="19"/>
      <c r="S41" s="19"/>
      <c r="T41" s="34"/>
      <c r="U41" s="34">
        <v>-19</v>
      </c>
      <c r="V41" s="19"/>
      <c r="W41" s="35"/>
    </row>
    <row r="42" spans="1:23" x14ac:dyDescent="0.25">
      <c r="A42" s="5" t="s">
        <v>87</v>
      </c>
      <c r="B42" s="1">
        <v>10.889000000000001</v>
      </c>
      <c r="I42" s="5" t="s">
        <v>87</v>
      </c>
      <c r="J42" s="1">
        <v>29.89</v>
      </c>
      <c r="K42" s="1"/>
      <c r="L42" s="1"/>
      <c r="M42" s="1"/>
      <c r="N42" s="1"/>
      <c r="O42" s="1"/>
      <c r="Q42" s="33" t="s">
        <v>119</v>
      </c>
      <c r="R42" s="19"/>
      <c r="S42" s="19"/>
      <c r="T42" s="34"/>
      <c r="U42" s="34" t="s">
        <v>132</v>
      </c>
      <c r="V42" s="19"/>
      <c r="W42" s="35"/>
    </row>
    <row r="43" spans="1:23" x14ac:dyDescent="0.25">
      <c r="A43" s="5" t="s">
        <v>9</v>
      </c>
      <c r="B43" s="1">
        <v>0.87266507511949254</v>
      </c>
      <c r="I43" s="5" t="s">
        <v>9</v>
      </c>
      <c r="J43" s="1">
        <v>1.7692182831220495</v>
      </c>
      <c r="K43" s="1"/>
      <c r="L43" s="1"/>
      <c r="M43" s="1"/>
      <c r="N43" s="1"/>
      <c r="O43" s="1"/>
      <c r="Q43" s="33" t="s">
        <v>121</v>
      </c>
      <c r="R43" s="19"/>
      <c r="S43" s="19"/>
      <c r="T43" s="34"/>
      <c r="U43" s="34">
        <v>0.97889999999999999</v>
      </c>
      <c r="V43" s="19"/>
      <c r="W43" s="35"/>
    </row>
    <row r="44" spans="1:23" x14ac:dyDescent="0.25">
      <c r="Q44" s="33"/>
      <c r="R44" s="19"/>
      <c r="S44" s="19"/>
      <c r="T44" s="34"/>
      <c r="U44" s="34"/>
      <c r="V44" s="19"/>
      <c r="W44" s="35"/>
    </row>
    <row r="45" spans="1:23" x14ac:dyDescent="0.25">
      <c r="Q45" s="33"/>
      <c r="R45" s="19"/>
      <c r="S45" s="19"/>
      <c r="T45" s="34"/>
      <c r="U45" s="34"/>
      <c r="V45" s="19"/>
      <c r="W45" s="35"/>
    </row>
    <row r="46" spans="1:23" x14ac:dyDescent="0.25">
      <c r="Q46" s="33" t="s">
        <v>123</v>
      </c>
      <c r="R46" s="19"/>
      <c r="S46" s="19"/>
      <c r="T46" s="34"/>
      <c r="U46" s="34">
        <v>3.2209999999999999E-3</v>
      </c>
      <c r="V46" s="19"/>
      <c r="W46" s="35"/>
    </row>
    <row r="47" spans="1:23" x14ac:dyDescent="0.25">
      <c r="Q47" s="33" t="s">
        <v>124</v>
      </c>
      <c r="R47" s="19"/>
      <c r="S47" s="19"/>
      <c r="T47" s="34"/>
      <c r="U47" s="34">
        <v>0.499</v>
      </c>
      <c r="V47" s="19"/>
      <c r="W47" s="35"/>
    </row>
    <row r="48" spans="1:23" x14ac:dyDescent="0.25">
      <c r="Q48" s="33" t="s">
        <v>108</v>
      </c>
      <c r="R48" s="19"/>
      <c r="S48" s="19"/>
      <c r="T48" s="34"/>
      <c r="U48" s="34" t="s">
        <v>125</v>
      </c>
      <c r="V48" s="19"/>
      <c r="W48" s="35"/>
    </row>
    <row r="49" spans="1:23" x14ac:dyDescent="0.25">
      <c r="Q49" s="36" t="s">
        <v>126</v>
      </c>
      <c r="R49" s="37"/>
      <c r="S49" s="37"/>
      <c r="T49" s="38"/>
      <c r="U49" s="38" t="s">
        <v>127</v>
      </c>
      <c r="V49" s="37"/>
      <c r="W49" s="39"/>
    </row>
    <row r="50" spans="1:23" x14ac:dyDescent="0.25">
      <c r="Q50" s="47"/>
      <c r="R50" s="19"/>
      <c r="S50" s="19"/>
      <c r="T50" s="34"/>
      <c r="U50" s="19"/>
      <c r="V50" s="19"/>
      <c r="W50" s="19"/>
    </row>
    <row r="52" spans="1:23" x14ac:dyDescent="0.25">
      <c r="A52" s="19"/>
      <c r="B52" s="21" t="s">
        <v>133</v>
      </c>
      <c r="C52" s="19"/>
      <c r="D52" s="19" t="s">
        <v>80</v>
      </c>
      <c r="E52" s="19"/>
      <c r="F52" s="19"/>
      <c r="G52" s="19"/>
      <c r="I52" s="19"/>
      <c r="J52" s="21" t="s">
        <v>133</v>
      </c>
      <c r="K52" s="19"/>
      <c r="L52" s="19" t="s">
        <v>80</v>
      </c>
      <c r="M52" s="19"/>
      <c r="N52" s="19"/>
      <c r="O52" s="19"/>
    </row>
    <row r="53" spans="1:23" x14ac:dyDescent="0.25">
      <c r="A53" s="21" t="s">
        <v>0</v>
      </c>
      <c r="B53" s="19" t="s">
        <v>43</v>
      </c>
      <c r="C53" s="19"/>
      <c r="D53" s="19" t="s">
        <v>42</v>
      </c>
      <c r="E53" s="19"/>
      <c r="F53" s="19" t="s">
        <v>41</v>
      </c>
      <c r="G53" s="19"/>
      <c r="I53" s="21" t="s">
        <v>1</v>
      </c>
      <c r="J53" s="19" t="s">
        <v>43</v>
      </c>
      <c r="K53" s="19"/>
      <c r="L53" s="19" t="s">
        <v>42</v>
      </c>
      <c r="M53" s="19"/>
      <c r="N53" s="19" t="s">
        <v>41</v>
      </c>
      <c r="O53" s="19"/>
      <c r="Q53" s="40" t="s">
        <v>100</v>
      </c>
      <c r="R53" s="31"/>
      <c r="S53" s="31"/>
      <c r="T53" s="31"/>
      <c r="U53" s="41" t="s">
        <v>101</v>
      </c>
      <c r="V53" s="31" t="s">
        <v>0</v>
      </c>
      <c r="W53" s="32" t="s">
        <v>1</v>
      </c>
    </row>
    <row r="54" spans="1:23" x14ac:dyDescent="0.25">
      <c r="A54" s="19" t="s">
        <v>136</v>
      </c>
      <c r="B54" s="19" t="s">
        <v>13</v>
      </c>
      <c r="C54" s="19" t="s">
        <v>9</v>
      </c>
      <c r="D54" s="19" t="s">
        <v>13</v>
      </c>
      <c r="E54" s="19" t="s">
        <v>9</v>
      </c>
      <c r="F54" s="19" t="s">
        <v>13</v>
      </c>
      <c r="G54" s="19" t="s">
        <v>9</v>
      </c>
      <c r="I54" s="19" t="s">
        <v>136</v>
      </c>
      <c r="J54" s="19" t="s">
        <v>13</v>
      </c>
      <c r="K54" s="19" t="s">
        <v>9</v>
      </c>
      <c r="L54" s="19" t="s">
        <v>13</v>
      </c>
      <c r="M54" s="19" t="s">
        <v>9</v>
      </c>
      <c r="N54" s="19" t="s">
        <v>13</v>
      </c>
      <c r="O54" s="19" t="s">
        <v>9</v>
      </c>
      <c r="Q54" s="33" t="s">
        <v>103</v>
      </c>
      <c r="R54" s="19"/>
      <c r="S54" s="19"/>
      <c r="T54" s="19"/>
      <c r="U54" s="34" t="s">
        <v>0</v>
      </c>
      <c r="V54" s="34">
        <v>5.992</v>
      </c>
      <c r="W54" s="44">
        <v>1.486</v>
      </c>
    </row>
    <row r="55" spans="1:23" x14ac:dyDescent="0.25">
      <c r="A55">
        <v>1E-3</v>
      </c>
      <c r="B55" s="1">
        <v>100</v>
      </c>
      <c r="C55" s="1">
        <v>1.92166470089005</v>
      </c>
      <c r="D55" s="1">
        <v>100</v>
      </c>
      <c r="E55" s="1">
        <v>7.3087651413127697</v>
      </c>
      <c r="F55" s="1">
        <v>99.999999999999986</v>
      </c>
      <c r="G55" s="1">
        <v>3.8091842172988741</v>
      </c>
      <c r="I55">
        <v>1E-3</v>
      </c>
      <c r="J55" s="1">
        <v>99.999999999999986</v>
      </c>
      <c r="K55" s="1">
        <v>1.8480156620292449</v>
      </c>
      <c r="L55" s="1">
        <v>100.00000000000001</v>
      </c>
      <c r="M55" s="1">
        <v>2.4725966060200935</v>
      </c>
      <c r="N55" s="1">
        <v>100</v>
      </c>
      <c r="O55" s="1">
        <v>3.0537400032941835</v>
      </c>
      <c r="Q55" s="33" t="s">
        <v>104</v>
      </c>
      <c r="R55" s="19"/>
      <c r="S55" s="19"/>
      <c r="T55" s="19"/>
      <c r="U55" s="34" t="s">
        <v>104</v>
      </c>
      <c r="V55" s="34">
        <v>5.8760000000000003</v>
      </c>
      <c r="W55" s="44">
        <v>1.833</v>
      </c>
    </row>
    <row r="56" spans="1:23" x14ac:dyDescent="0.25">
      <c r="A56">
        <v>0.3125</v>
      </c>
      <c r="B56" s="1">
        <v>94.374144962257176</v>
      </c>
      <c r="C56" s="1">
        <v>3.7950382457348435</v>
      </c>
      <c r="D56" s="1">
        <v>96.74890075753855</v>
      </c>
      <c r="E56" s="1">
        <v>4.789365869600533</v>
      </c>
      <c r="F56" s="1">
        <v>86.097897243721249</v>
      </c>
      <c r="G56" s="1">
        <v>1.6210580149298373</v>
      </c>
      <c r="I56" s="8">
        <v>3.90625E-2</v>
      </c>
      <c r="J56" s="1">
        <v>96.351458211229939</v>
      </c>
      <c r="K56" s="1">
        <v>0.82197418276414325</v>
      </c>
      <c r="L56" s="1"/>
      <c r="M56" s="1"/>
      <c r="N56" s="1"/>
      <c r="O56" s="1"/>
      <c r="Q56" s="33" t="s">
        <v>105</v>
      </c>
      <c r="R56" s="19"/>
      <c r="S56" s="19"/>
      <c r="T56" s="19"/>
      <c r="U56" s="34" t="s">
        <v>102</v>
      </c>
      <c r="V56" s="34">
        <v>5.4980000000000002</v>
      </c>
      <c r="W56" s="44">
        <v>1.17</v>
      </c>
    </row>
    <row r="57" spans="1:23" x14ac:dyDescent="0.25">
      <c r="A57">
        <v>0.625</v>
      </c>
      <c r="B57" s="1">
        <v>89.779367052005156</v>
      </c>
      <c r="C57" s="1">
        <v>2.6651792354877335</v>
      </c>
      <c r="D57" s="1">
        <v>84.90833460908614</v>
      </c>
      <c r="E57" s="1">
        <v>4.7539902354540455</v>
      </c>
      <c r="F57" s="1">
        <v>77.970598427546619</v>
      </c>
      <c r="G57" s="1">
        <v>5.9776093522632738</v>
      </c>
      <c r="I57" s="8">
        <v>7.8125E-2</v>
      </c>
      <c r="J57" s="1">
        <v>95.291568258578835</v>
      </c>
      <c r="K57" s="1">
        <v>0.54509930954431307</v>
      </c>
      <c r="L57" s="1">
        <v>89.022595998107576</v>
      </c>
      <c r="M57" s="1">
        <v>0.76750997935051568</v>
      </c>
      <c r="N57" s="1">
        <v>99.099838747385434</v>
      </c>
      <c r="O57" s="1">
        <v>1.7595458737170295</v>
      </c>
      <c r="Q57" s="33"/>
      <c r="R57" s="19"/>
      <c r="S57" s="19"/>
      <c r="T57" s="19"/>
      <c r="U57" s="34"/>
      <c r="V57" s="19"/>
      <c r="W57" s="35"/>
    </row>
    <row r="58" spans="1:23" x14ac:dyDescent="0.25">
      <c r="A58">
        <v>1.25</v>
      </c>
      <c r="B58" s="1">
        <v>82.379546642337957</v>
      </c>
      <c r="C58" s="1">
        <v>3.805832585027384</v>
      </c>
      <c r="D58" s="1">
        <v>77.877060631915128</v>
      </c>
      <c r="E58" s="1">
        <v>2.4871374118401515</v>
      </c>
      <c r="F58" s="1">
        <v>79.222491798815156</v>
      </c>
      <c r="G58" s="1">
        <v>1.8344185449632775</v>
      </c>
      <c r="I58" s="8">
        <v>0.15625</v>
      </c>
      <c r="J58" s="1">
        <v>85.576524309548873</v>
      </c>
      <c r="K58" s="1">
        <v>2.8514345595074588</v>
      </c>
      <c r="L58" s="1">
        <v>83.112094610741863</v>
      </c>
      <c r="M58" s="1">
        <v>3.95493054085778</v>
      </c>
      <c r="N58" s="1">
        <v>96.242284171816934</v>
      </c>
      <c r="O58" s="1">
        <v>1.8261068374000526</v>
      </c>
      <c r="Q58" s="33" t="s">
        <v>106</v>
      </c>
      <c r="R58" s="19"/>
      <c r="S58" s="19"/>
      <c r="T58" s="19"/>
      <c r="U58" s="34"/>
      <c r="V58" s="19"/>
      <c r="W58" s="35"/>
    </row>
    <row r="59" spans="1:23" x14ac:dyDescent="0.25">
      <c r="A59">
        <v>2.5</v>
      </c>
      <c r="B59" s="1">
        <v>70.449216599493028</v>
      </c>
      <c r="C59" s="1">
        <v>0.76114983897513822</v>
      </c>
      <c r="D59" s="1">
        <v>76.213866606729653</v>
      </c>
      <c r="E59" s="1">
        <v>2.7711600899420246</v>
      </c>
      <c r="F59" s="1">
        <v>65.140814213824797</v>
      </c>
      <c r="G59" s="1">
        <v>1.3683126114154147</v>
      </c>
      <c r="I59" s="8">
        <v>0.3125</v>
      </c>
      <c r="J59" s="1">
        <v>84.083784776918804</v>
      </c>
      <c r="K59" s="1">
        <v>4.3809553364986265E-2</v>
      </c>
      <c r="L59" s="1">
        <v>83.209188431124588</v>
      </c>
      <c r="M59" s="1">
        <v>0.87130455215084068</v>
      </c>
      <c r="N59" s="1">
        <v>82.951486631530443</v>
      </c>
      <c r="O59" s="1">
        <v>1.4193477599154634</v>
      </c>
      <c r="Q59" s="33" t="s">
        <v>107</v>
      </c>
      <c r="R59" s="19"/>
      <c r="S59" s="19"/>
      <c r="T59" s="19"/>
      <c r="U59" s="34">
        <v>1E-3</v>
      </c>
      <c r="V59" s="19"/>
      <c r="W59" s="35"/>
    </row>
    <row r="60" spans="1:23" x14ac:dyDescent="0.25">
      <c r="A60">
        <v>5</v>
      </c>
      <c r="B60" s="1">
        <v>56.8005854545357</v>
      </c>
      <c r="C60" s="1">
        <v>1.949837306150791</v>
      </c>
      <c r="D60" s="1">
        <v>57.036817645885868</v>
      </c>
      <c r="E60" s="1">
        <v>0.86300044362904171</v>
      </c>
      <c r="F60" s="1">
        <v>54.410548229040991</v>
      </c>
      <c r="G60" s="1">
        <v>3.0799663010672411</v>
      </c>
      <c r="I60" s="8">
        <v>0.63</v>
      </c>
      <c r="J60" s="1">
        <v>76.539489836307538</v>
      </c>
      <c r="K60" s="1">
        <v>2.3967088847768272</v>
      </c>
      <c r="L60" s="1">
        <v>73.602879642202012</v>
      </c>
      <c r="M60" s="1">
        <v>1.0441611326041236</v>
      </c>
      <c r="N60" s="1">
        <v>68.201432736760296</v>
      </c>
      <c r="O60" s="1">
        <v>2.5385188997055335</v>
      </c>
      <c r="Q60" s="33" t="s">
        <v>108</v>
      </c>
      <c r="R60" s="19"/>
      <c r="S60" s="19"/>
      <c r="T60" s="19"/>
      <c r="U60" s="34" t="s">
        <v>137</v>
      </c>
      <c r="V60" s="19"/>
      <c r="W60" s="35"/>
    </row>
    <row r="61" spans="1:23" x14ac:dyDescent="0.25">
      <c r="A61">
        <v>10</v>
      </c>
      <c r="B61" s="1">
        <v>38.621291208796713</v>
      </c>
      <c r="C61" s="1">
        <v>0.75213618244515057</v>
      </c>
      <c r="D61" s="1">
        <v>35.316115468383231</v>
      </c>
      <c r="E61" s="1">
        <v>1.0131882901576286</v>
      </c>
      <c r="F61" s="1">
        <v>38.490054822348462</v>
      </c>
      <c r="G61" s="1">
        <v>3.0191875500641783</v>
      </c>
      <c r="I61" s="8">
        <v>1.25</v>
      </c>
      <c r="J61" s="1">
        <v>56.960694289813183</v>
      </c>
      <c r="K61" s="1">
        <v>0.73656584684434989</v>
      </c>
      <c r="L61" s="1">
        <v>62.338588953400745</v>
      </c>
      <c r="M61" s="1">
        <v>5.1825921365557894</v>
      </c>
      <c r="N61" s="1">
        <v>52.24466716278215</v>
      </c>
      <c r="O61" s="1">
        <v>1.720727036020677</v>
      </c>
      <c r="Q61" s="33" t="s">
        <v>110</v>
      </c>
      <c r="R61" s="19"/>
      <c r="S61" s="19"/>
      <c r="T61" s="19"/>
      <c r="U61" s="34" t="s">
        <v>111</v>
      </c>
      <c r="V61" s="19"/>
      <c r="W61" s="35"/>
    </row>
    <row r="62" spans="1:23" x14ac:dyDescent="0.25">
      <c r="A62">
        <v>20</v>
      </c>
      <c r="B62" s="1">
        <v>25.774680481816834</v>
      </c>
      <c r="C62" s="1">
        <v>1.0226907743354647</v>
      </c>
      <c r="D62" s="1">
        <v>23.486173043947264</v>
      </c>
      <c r="E62" s="1">
        <v>0.60382477297760395</v>
      </c>
      <c r="F62" s="1">
        <v>21.210918969295019</v>
      </c>
      <c r="G62" s="1">
        <v>1.3014765792913801</v>
      </c>
      <c r="I62" s="8">
        <v>2.5</v>
      </c>
      <c r="J62" s="1">
        <v>32.912337153480586</v>
      </c>
      <c r="K62" s="1">
        <v>1.4849873202791066</v>
      </c>
      <c r="L62" s="1">
        <v>40.700968449212326</v>
      </c>
      <c r="M62" s="1">
        <v>0.91417183919394407</v>
      </c>
      <c r="N62" s="1">
        <v>31.766097621768317</v>
      </c>
      <c r="O62" s="1">
        <v>1.2775947466503661</v>
      </c>
      <c r="Q62" s="33" t="s">
        <v>112</v>
      </c>
      <c r="R62" s="19"/>
      <c r="S62" s="19"/>
      <c r="T62" s="19"/>
      <c r="U62" s="34" t="s">
        <v>113</v>
      </c>
      <c r="V62" s="19"/>
      <c r="W62" s="35"/>
    </row>
    <row r="63" spans="1:23" x14ac:dyDescent="0.25">
      <c r="A63">
        <v>40</v>
      </c>
      <c r="B63" s="1">
        <v>17.235581460946133</v>
      </c>
      <c r="C63" s="1">
        <v>0.62905495630862274</v>
      </c>
      <c r="D63" s="1">
        <v>14.677017520463773</v>
      </c>
      <c r="E63" s="1">
        <v>0.14061045444381298</v>
      </c>
      <c r="F63" s="1">
        <v>18.758450110057861</v>
      </c>
      <c r="G63" s="1">
        <v>0.56450246447551866</v>
      </c>
      <c r="I63" s="8">
        <v>5</v>
      </c>
      <c r="J63" s="1">
        <v>18.059716500448463</v>
      </c>
      <c r="K63" s="1">
        <v>0.2018655812276709</v>
      </c>
      <c r="L63" s="1">
        <v>18.949540661690488</v>
      </c>
      <c r="M63" s="1">
        <v>0.72769121107553791</v>
      </c>
      <c r="N63" s="1">
        <v>15.783880935064547</v>
      </c>
      <c r="O63" s="1">
        <v>0.85332619461581405</v>
      </c>
      <c r="Q63" s="33" t="s">
        <v>114</v>
      </c>
      <c r="R63" s="19"/>
      <c r="S63" s="19"/>
      <c r="T63" s="19"/>
      <c r="U63" s="34" t="s">
        <v>138</v>
      </c>
      <c r="V63" s="19"/>
      <c r="W63" s="35"/>
    </row>
    <row r="64" spans="1:23" x14ac:dyDescent="0.25">
      <c r="A64">
        <v>80</v>
      </c>
      <c r="B64" s="1">
        <v>11.00756930910593</v>
      </c>
      <c r="C64" s="1">
        <v>0.14432482696942547</v>
      </c>
      <c r="D64" s="1">
        <v>10.154317641031342</v>
      </c>
      <c r="E64" s="1">
        <v>0.21301336801809273</v>
      </c>
      <c r="F64" s="1">
        <v>11.141143648625535</v>
      </c>
      <c r="G64" s="1">
        <v>0.50518105198172802</v>
      </c>
      <c r="I64" s="8">
        <v>10</v>
      </c>
      <c r="J64" s="1">
        <v>10.649294300274059</v>
      </c>
      <c r="K64" s="1">
        <v>0.21730445305371007</v>
      </c>
      <c r="L64" s="1">
        <v>13.865543831063396</v>
      </c>
      <c r="M64" s="1">
        <v>1.2084419596659028</v>
      </c>
      <c r="N64" s="1">
        <v>9.1811034666656095</v>
      </c>
      <c r="O64" s="1">
        <v>0.29403228118059699</v>
      </c>
      <c r="Q64" s="33" t="s">
        <v>116</v>
      </c>
      <c r="R64" s="19"/>
      <c r="S64" s="19"/>
      <c r="T64" s="19"/>
      <c r="U64" s="34">
        <v>3</v>
      </c>
      <c r="V64" s="19"/>
      <c r="W64" s="35"/>
    </row>
    <row r="65" spans="1:23" x14ac:dyDescent="0.25">
      <c r="A65">
        <v>160</v>
      </c>
      <c r="B65" s="1">
        <v>6.8505196649925537</v>
      </c>
      <c r="C65" s="1">
        <v>8.7017529370498087E-2</v>
      </c>
      <c r="D65" s="1">
        <v>7.663734514084104</v>
      </c>
      <c r="E65" s="1">
        <v>0.1882524056098254</v>
      </c>
      <c r="F65" s="1">
        <v>8.8542838300480469</v>
      </c>
      <c r="G65" s="1">
        <v>0.52563674730311771</v>
      </c>
      <c r="I65" s="8">
        <v>20</v>
      </c>
      <c r="J65" s="1">
        <v>7.0007747440913102</v>
      </c>
      <c r="K65" s="1">
        <v>0.13041268588306668</v>
      </c>
      <c r="L65" s="1">
        <v>7.6344159853663882</v>
      </c>
      <c r="M65" s="1">
        <v>0.25253875216150617</v>
      </c>
      <c r="N65" s="1">
        <v>6.1387601927692872</v>
      </c>
      <c r="O65" s="1">
        <v>0.45521863130948031</v>
      </c>
      <c r="Q65" s="33"/>
      <c r="R65" s="19"/>
      <c r="S65" s="19"/>
      <c r="T65" s="19"/>
      <c r="U65" s="34"/>
      <c r="V65" s="19"/>
      <c r="W65" s="35"/>
    </row>
    <row r="66" spans="1:23" x14ac:dyDescent="0.25">
      <c r="A66">
        <v>320</v>
      </c>
      <c r="B66" s="1">
        <v>4.3616395243026673</v>
      </c>
      <c r="C66" s="1">
        <v>0.23176021488618473</v>
      </c>
      <c r="D66" s="1">
        <v>4.2927561986182967</v>
      </c>
      <c r="E66" s="1">
        <v>0.2218748523261013</v>
      </c>
      <c r="F66" s="1">
        <v>5.2503061906642623</v>
      </c>
      <c r="G66" s="1">
        <v>0.39340155199111831</v>
      </c>
      <c r="I66" s="8">
        <v>40</v>
      </c>
      <c r="J66" s="1">
        <v>5.1467323776506761</v>
      </c>
      <c r="K66" s="1">
        <v>0.18098818050407869</v>
      </c>
      <c r="L66" s="1">
        <v>5.4397079969985827</v>
      </c>
      <c r="M66" s="1">
        <v>0.10528990590050233</v>
      </c>
      <c r="N66" s="1">
        <v>4.4646205778263122</v>
      </c>
      <c r="O66" s="1">
        <v>0.22608941608562308</v>
      </c>
      <c r="Q66" s="33" t="s">
        <v>117</v>
      </c>
      <c r="R66" s="19"/>
      <c r="S66" s="19"/>
      <c r="T66" s="19"/>
      <c r="U66" s="34"/>
      <c r="V66" s="19"/>
      <c r="W66" s="35"/>
    </row>
    <row r="67" spans="1:23" x14ac:dyDescent="0.25">
      <c r="A67" s="5" t="s">
        <v>134</v>
      </c>
      <c r="B67" s="1">
        <v>5.9809999999999999</v>
      </c>
      <c r="C67" s="1"/>
      <c r="D67" s="1">
        <v>5.8760000000000003</v>
      </c>
      <c r="E67" s="1"/>
      <c r="F67" s="1">
        <v>5.4980000000000002</v>
      </c>
      <c r="G67" s="9"/>
      <c r="I67" s="8">
        <v>80</v>
      </c>
      <c r="J67" s="1"/>
      <c r="K67" s="1"/>
      <c r="L67" s="1">
        <v>5.1380536295945616</v>
      </c>
      <c r="M67" s="1">
        <v>0.12433573391248508</v>
      </c>
      <c r="N67" s="1">
        <v>3.6038026623687913</v>
      </c>
      <c r="O67" s="1">
        <v>0.12163134533651775</v>
      </c>
      <c r="Q67" s="33" t="s">
        <v>118</v>
      </c>
      <c r="R67" s="19"/>
      <c r="S67" s="19"/>
      <c r="T67" s="19"/>
      <c r="U67" s="34">
        <v>4.2919999999999998</v>
      </c>
      <c r="V67" s="19"/>
      <c r="W67" s="35"/>
    </row>
    <row r="68" spans="1:23" x14ac:dyDescent="0.25">
      <c r="A68" s="5" t="s">
        <v>135</v>
      </c>
      <c r="B68" s="9">
        <v>5.7850000000000001</v>
      </c>
      <c r="C68" s="1"/>
      <c r="D68" s="1"/>
      <c r="E68" s="1"/>
      <c r="F68" s="1"/>
      <c r="G68" s="1"/>
      <c r="I68" s="5" t="s">
        <v>134</v>
      </c>
      <c r="J68" s="8">
        <v>1.486</v>
      </c>
      <c r="L68" s="8">
        <v>1.833</v>
      </c>
      <c r="M68" s="1"/>
      <c r="N68" s="8">
        <v>1.17</v>
      </c>
      <c r="O68" s="1"/>
      <c r="Q68" s="33" t="s">
        <v>119</v>
      </c>
      <c r="R68" s="19"/>
      <c r="S68" s="19"/>
      <c r="T68" s="19"/>
      <c r="U68" s="34" t="s">
        <v>139</v>
      </c>
      <c r="V68" s="19"/>
      <c r="W68" s="35"/>
    </row>
    <row r="69" spans="1:23" x14ac:dyDescent="0.25">
      <c r="A69" s="5" t="s">
        <v>9</v>
      </c>
      <c r="B69" s="1">
        <v>0.14666628787829869</v>
      </c>
      <c r="C69" s="1"/>
      <c r="D69" s="1"/>
      <c r="E69" s="1"/>
      <c r="F69" s="1"/>
      <c r="G69" s="1"/>
      <c r="I69" s="5" t="s">
        <v>135</v>
      </c>
      <c r="J69" s="1">
        <v>1.4963333333333333</v>
      </c>
      <c r="L69" s="1"/>
      <c r="M69" s="1"/>
      <c r="N69" s="1"/>
      <c r="O69" s="1"/>
      <c r="Q69" s="33" t="s">
        <v>121</v>
      </c>
      <c r="R69" s="19"/>
      <c r="S69" s="19"/>
      <c r="T69" s="19"/>
      <c r="U69" s="34">
        <v>0.998</v>
      </c>
      <c r="V69" s="19"/>
      <c r="W69" s="35"/>
    </row>
    <row r="70" spans="1:23" x14ac:dyDescent="0.25">
      <c r="I70" s="5" t="s">
        <v>9</v>
      </c>
      <c r="J70" s="1">
        <v>0.19146133929450207</v>
      </c>
      <c r="Q70" s="33"/>
      <c r="R70" s="19"/>
      <c r="S70" s="19"/>
      <c r="T70" s="19"/>
      <c r="U70" s="34"/>
      <c r="V70" s="19"/>
      <c r="W70" s="35"/>
    </row>
    <row r="71" spans="1:23" x14ac:dyDescent="0.25">
      <c r="Q71" s="33" t="s">
        <v>122</v>
      </c>
      <c r="R71" s="19"/>
      <c r="S71" s="19"/>
      <c r="T71" s="19"/>
      <c r="U71" s="34"/>
      <c r="V71" s="19"/>
      <c r="W71" s="35"/>
    </row>
    <row r="72" spans="1:23" x14ac:dyDescent="0.25">
      <c r="Q72" s="33" t="s">
        <v>123</v>
      </c>
      <c r="R72" s="19"/>
      <c r="S72" s="19"/>
      <c r="T72" s="19"/>
      <c r="U72" s="34">
        <v>0.71299999999999997</v>
      </c>
      <c r="V72" s="19"/>
      <c r="W72" s="35"/>
    </row>
    <row r="73" spans="1:23" x14ac:dyDescent="0.25">
      <c r="Q73" s="33" t="s">
        <v>124</v>
      </c>
      <c r="R73" s="19"/>
      <c r="S73" s="19"/>
      <c r="T73" s="19"/>
      <c r="U73" s="34">
        <v>0.24729999999999999</v>
      </c>
      <c r="V73" s="19"/>
      <c r="W73" s="35"/>
    </row>
    <row r="74" spans="1:23" x14ac:dyDescent="0.25">
      <c r="Q74" s="33" t="s">
        <v>108</v>
      </c>
      <c r="R74" s="19"/>
      <c r="S74" s="19"/>
      <c r="T74" s="19"/>
      <c r="U74" s="34" t="s">
        <v>125</v>
      </c>
      <c r="V74" s="19"/>
      <c r="W74" s="35"/>
    </row>
    <row r="75" spans="1:23" x14ac:dyDescent="0.25">
      <c r="Q75" s="36" t="s">
        <v>126</v>
      </c>
      <c r="R75" s="37"/>
      <c r="S75" s="37"/>
      <c r="T75" s="37"/>
      <c r="U75" s="38" t="s">
        <v>127</v>
      </c>
      <c r="V75" s="37"/>
      <c r="W75" s="39"/>
    </row>
    <row r="77" spans="1:23" x14ac:dyDescent="0.25">
      <c r="A77" s="19"/>
      <c r="B77" s="21" t="s">
        <v>142</v>
      </c>
      <c r="C77" s="19" t="s">
        <v>141</v>
      </c>
      <c r="D77" s="19"/>
      <c r="E77" s="19"/>
      <c r="F77" s="19"/>
      <c r="G77" s="19"/>
      <c r="I77" s="19"/>
      <c r="J77" s="21" t="s">
        <v>142</v>
      </c>
      <c r="K77" s="19" t="s">
        <v>141</v>
      </c>
      <c r="L77" s="19"/>
      <c r="M77" s="19"/>
      <c r="N77" s="19"/>
      <c r="O77" s="19"/>
    </row>
    <row r="78" spans="1:23" x14ac:dyDescent="0.25">
      <c r="A78" s="21" t="s">
        <v>0</v>
      </c>
      <c r="B78" s="19" t="s">
        <v>43</v>
      </c>
      <c r="C78" s="19"/>
      <c r="D78" s="19" t="s">
        <v>42</v>
      </c>
      <c r="E78" s="19"/>
      <c r="F78" s="19" t="s">
        <v>41</v>
      </c>
      <c r="G78" s="19"/>
      <c r="I78" s="21" t="s">
        <v>1</v>
      </c>
      <c r="J78" s="19" t="s">
        <v>43</v>
      </c>
      <c r="K78" s="19"/>
      <c r="L78" s="19" t="s">
        <v>42</v>
      </c>
      <c r="M78" s="19"/>
      <c r="N78" s="19" t="s">
        <v>41</v>
      </c>
      <c r="O78" s="19"/>
      <c r="Q78" s="40" t="s">
        <v>100</v>
      </c>
      <c r="R78" s="31"/>
      <c r="S78" s="31"/>
      <c r="T78" s="31"/>
      <c r="U78" s="41" t="s">
        <v>101</v>
      </c>
      <c r="V78" s="31" t="s">
        <v>0</v>
      </c>
      <c r="W78" s="32" t="s">
        <v>1</v>
      </c>
    </row>
    <row r="79" spans="1:23" x14ac:dyDescent="0.25">
      <c r="A79" s="19" t="s">
        <v>143</v>
      </c>
      <c r="B79" s="19" t="s">
        <v>13</v>
      </c>
      <c r="C79" s="19" t="s">
        <v>9</v>
      </c>
      <c r="D79" s="19" t="s">
        <v>13</v>
      </c>
      <c r="E79" s="19" t="s">
        <v>9</v>
      </c>
      <c r="F79" s="19" t="s">
        <v>13</v>
      </c>
      <c r="G79" s="19" t="s">
        <v>9</v>
      </c>
      <c r="I79" s="19" t="s">
        <v>143</v>
      </c>
      <c r="J79" s="19" t="s">
        <v>13</v>
      </c>
      <c r="K79" s="19" t="s">
        <v>9</v>
      </c>
      <c r="L79" s="19" t="s">
        <v>13</v>
      </c>
      <c r="M79" s="19" t="s">
        <v>9</v>
      </c>
      <c r="N79" s="19" t="s">
        <v>13</v>
      </c>
      <c r="O79" s="19" t="s">
        <v>9</v>
      </c>
      <c r="Q79" s="33" t="s">
        <v>103</v>
      </c>
      <c r="R79" s="19"/>
      <c r="S79" s="19"/>
      <c r="T79" s="19"/>
      <c r="U79" s="34" t="s">
        <v>0</v>
      </c>
      <c r="V79" s="34">
        <v>2.5</v>
      </c>
      <c r="W79" s="44">
        <v>3.1</v>
      </c>
    </row>
    <row r="80" spans="1:23" x14ac:dyDescent="0.25">
      <c r="A80" s="8">
        <v>1.6</v>
      </c>
      <c r="B80" s="48">
        <v>8.4600951709926705E-4</v>
      </c>
      <c r="C80" s="50">
        <v>2.0953232015431638E-5</v>
      </c>
      <c r="D80" s="48">
        <v>7.1757999397614855E-4</v>
      </c>
      <c r="E80" s="48">
        <v>2.812504677005057E-5</v>
      </c>
      <c r="F80" s="48">
        <v>6.6261749984940655E-4</v>
      </c>
      <c r="G80" s="48">
        <v>2.0591351050797918E-5</v>
      </c>
      <c r="I80" s="8">
        <v>1.6</v>
      </c>
      <c r="J80" s="48">
        <v>5.8681318110386654E-4</v>
      </c>
      <c r="K80" s="51">
        <v>1.3712823199711488E-5</v>
      </c>
      <c r="L80" s="48">
        <v>6.9890580627371467E-4</v>
      </c>
      <c r="M80" s="48">
        <v>2.1380920619393763E-5</v>
      </c>
      <c r="N80" s="48">
        <v>6.8912105836292084E-4</v>
      </c>
      <c r="O80" s="49">
        <v>1.8988954770003647E-5</v>
      </c>
      <c r="Q80" s="33" t="s">
        <v>104</v>
      </c>
      <c r="R80" s="19"/>
      <c r="S80" s="19"/>
      <c r="T80" s="19"/>
      <c r="U80" s="34" t="s">
        <v>104</v>
      </c>
      <c r="V80" s="34">
        <v>1.6</v>
      </c>
      <c r="W80" s="44">
        <v>1.6</v>
      </c>
    </row>
    <row r="81" spans="1:23" x14ac:dyDescent="0.25">
      <c r="A81" s="8">
        <v>0.8</v>
      </c>
      <c r="B81" s="48">
        <v>4.7367608417952085E-4</v>
      </c>
      <c r="C81" s="51">
        <v>1.0645963942663492E-5</v>
      </c>
      <c r="D81" s="48">
        <v>4.7077980927543182E-4</v>
      </c>
      <c r="E81" s="48">
        <v>2.7877599114452762E-5</v>
      </c>
      <c r="F81" s="48">
        <v>4.8178246982916948E-4</v>
      </c>
      <c r="G81" s="48">
        <v>1.9863483244426852E-5</v>
      </c>
      <c r="I81" s="8">
        <v>0.8</v>
      </c>
      <c r="J81" s="48">
        <v>3.3422158360749094E-4</v>
      </c>
      <c r="K81" s="51">
        <v>1.3080472660719087E-5</v>
      </c>
      <c r="L81" s="48">
        <v>4.8651518715820736E-4</v>
      </c>
      <c r="M81" s="48">
        <v>1.8649715846881499E-6</v>
      </c>
      <c r="N81" s="48">
        <v>5.2720090664308441E-4</v>
      </c>
      <c r="O81" s="49">
        <v>2.5536272311363726E-5</v>
      </c>
      <c r="Q81" s="33" t="s">
        <v>105</v>
      </c>
      <c r="R81" s="19"/>
      <c r="S81" s="19"/>
      <c r="T81" s="19"/>
      <c r="U81" s="34" t="s">
        <v>102</v>
      </c>
      <c r="V81" s="34">
        <v>1.38</v>
      </c>
      <c r="W81" s="44">
        <v>1.5</v>
      </c>
    </row>
    <row r="82" spans="1:23" x14ac:dyDescent="0.25">
      <c r="A82" s="8">
        <v>0.4</v>
      </c>
      <c r="B82" s="48">
        <v>3.7019935790293346E-4</v>
      </c>
      <c r="C82" s="51">
        <v>4.8834510164887119E-6</v>
      </c>
      <c r="D82" s="48">
        <v>3.7044611934624743E-4</v>
      </c>
      <c r="E82" s="48">
        <v>1.1158214128020261E-5</v>
      </c>
      <c r="F82" s="48">
        <v>3.5547043319933327E-4</v>
      </c>
      <c r="G82" s="48">
        <v>3.9130055616295079E-6</v>
      </c>
      <c r="I82" s="8">
        <v>0.4</v>
      </c>
      <c r="J82" s="48">
        <v>2.5593531586448875E-4</v>
      </c>
      <c r="K82" s="50">
        <v>5.8675984449572525E-6</v>
      </c>
      <c r="L82" s="48">
        <v>3.5158597105780699E-4</v>
      </c>
      <c r="M82" s="48">
        <v>7.0403434848276265E-6</v>
      </c>
      <c r="N82" s="48">
        <v>3.4716188161012466E-4</v>
      </c>
      <c r="O82" s="49">
        <v>1.0181531885861094E-5</v>
      </c>
      <c r="Q82" s="33"/>
      <c r="R82" s="19"/>
      <c r="S82" s="19"/>
      <c r="T82" s="19"/>
      <c r="U82" s="34"/>
      <c r="V82" s="19"/>
      <c r="W82" s="35"/>
    </row>
    <row r="83" spans="1:23" x14ac:dyDescent="0.25">
      <c r="A83" s="8">
        <v>0.2</v>
      </c>
      <c r="B83" s="48">
        <v>2.3831393859434296E-4</v>
      </c>
      <c r="C83" s="51">
        <v>4.9270308897736851E-6</v>
      </c>
      <c r="D83" s="48">
        <v>2.5717224436088565E-4</v>
      </c>
      <c r="E83" s="48">
        <v>4.8593344169182681E-6</v>
      </c>
      <c r="F83" s="48">
        <v>2.6893403141100652E-4</v>
      </c>
      <c r="G83" s="48">
        <v>4.1344897749086067E-6</v>
      </c>
      <c r="I83" s="8">
        <v>0.2</v>
      </c>
      <c r="J83" s="48">
        <v>1.7988583543753113E-4</v>
      </c>
      <c r="K83" s="48">
        <v>6.6583289772331651E-6</v>
      </c>
      <c r="L83" s="48">
        <v>2.6599491053698254E-4</v>
      </c>
      <c r="M83" s="48">
        <v>6.0283682811550572E-6</v>
      </c>
      <c r="N83" s="48">
        <v>2.6850633011560879E-4</v>
      </c>
      <c r="O83" s="49">
        <v>2.2512832731253949E-6</v>
      </c>
      <c r="Q83" s="33" t="s">
        <v>106</v>
      </c>
      <c r="R83" s="19"/>
      <c r="S83" s="19"/>
      <c r="T83" s="19"/>
      <c r="U83" s="34"/>
      <c r="V83" s="19"/>
      <c r="W83" s="35"/>
    </row>
    <row r="84" spans="1:23" x14ac:dyDescent="0.25">
      <c r="A84" s="8">
        <v>0.1</v>
      </c>
      <c r="B84" s="48">
        <v>2.2057750397796923E-4</v>
      </c>
      <c r="C84" s="50">
        <v>4.8385512929121703E-6</v>
      </c>
      <c r="D84" s="48">
        <v>2.2923579405050628E-4</v>
      </c>
      <c r="E84" s="48">
        <v>6.03054827424713E-6</v>
      </c>
      <c r="F84" s="48">
        <v>2.4021438341863252E-4</v>
      </c>
      <c r="G84" s="48">
        <v>3.1971747521520309E-6</v>
      </c>
      <c r="I84" s="8">
        <v>0.1</v>
      </c>
      <c r="J84" s="48">
        <v>1.1611143483549922E-4</v>
      </c>
      <c r="K84" s="51">
        <v>4.8669271205567364E-7</v>
      </c>
      <c r="L84" s="48">
        <v>2.3801043849884184E-4</v>
      </c>
      <c r="M84" s="48">
        <v>7.9023371920193775E-6</v>
      </c>
      <c r="N84" s="48">
        <v>2.5260937083305078E-4</v>
      </c>
      <c r="O84" s="49">
        <v>7.7660381044559863E-8</v>
      </c>
      <c r="Q84" s="33" t="s">
        <v>107</v>
      </c>
      <c r="R84" s="19"/>
      <c r="S84" s="19"/>
      <c r="T84" s="19"/>
      <c r="U84" s="34">
        <v>0.3206</v>
      </c>
      <c r="V84" s="19"/>
      <c r="W84" s="35"/>
    </row>
    <row r="85" spans="1:23" x14ac:dyDescent="0.25">
      <c r="A85" s="8">
        <v>0.05</v>
      </c>
      <c r="B85" s="48">
        <v>1.8602525776987254E-4</v>
      </c>
      <c r="C85" s="48">
        <v>1.6949359761267933E-6</v>
      </c>
      <c r="D85" s="48">
        <v>1.9847849739910214E-4</v>
      </c>
      <c r="E85" s="48">
        <v>6.863360057798479E-6</v>
      </c>
      <c r="F85" s="48">
        <v>1.9557102070903633E-4</v>
      </c>
      <c r="G85" s="48">
        <v>3.5669336906476623E-6</v>
      </c>
      <c r="I85" s="8">
        <v>0.05</v>
      </c>
      <c r="J85" s="48">
        <v>8.8649910221199368E-5</v>
      </c>
      <c r="K85" s="51">
        <v>1.3564091853611899E-6</v>
      </c>
      <c r="L85" s="48">
        <v>1.7859003026267901E-4</v>
      </c>
      <c r="M85" s="48">
        <v>5.7967946560553276E-6</v>
      </c>
      <c r="N85" s="48">
        <v>1.8658880377443805E-4</v>
      </c>
      <c r="O85" s="49">
        <v>1.9072283074383449E-6</v>
      </c>
      <c r="Q85" s="33" t="s">
        <v>108</v>
      </c>
      <c r="R85" s="19"/>
      <c r="S85" s="19"/>
      <c r="T85" s="19"/>
      <c r="U85" s="34" t="s">
        <v>125</v>
      </c>
      <c r="V85" s="19"/>
      <c r="W85" s="35"/>
    </row>
    <row r="86" spans="1:23" x14ac:dyDescent="0.25">
      <c r="A86" s="5" t="s">
        <v>134</v>
      </c>
      <c r="B86">
        <v>2.5</v>
      </c>
      <c r="C86" s="1"/>
      <c r="D86">
        <v>1.6</v>
      </c>
      <c r="E86" s="1"/>
      <c r="F86">
        <v>1.38</v>
      </c>
      <c r="G86" s="9"/>
      <c r="I86" s="5" t="s">
        <v>134</v>
      </c>
      <c r="J86">
        <v>3.1</v>
      </c>
      <c r="L86">
        <v>1.6</v>
      </c>
      <c r="M86" s="1"/>
      <c r="N86">
        <v>1.5</v>
      </c>
      <c r="O86" s="1"/>
      <c r="Q86" s="33" t="s">
        <v>110</v>
      </c>
      <c r="R86" s="19"/>
      <c r="S86" s="19"/>
      <c r="T86" s="19"/>
      <c r="U86" s="34" t="s">
        <v>127</v>
      </c>
      <c r="V86" s="19"/>
      <c r="W86" s="35"/>
    </row>
    <row r="87" spans="1:23" x14ac:dyDescent="0.25">
      <c r="A87" s="5" t="s">
        <v>135</v>
      </c>
      <c r="B87" s="1">
        <v>1.8266666666666664</v>
      </c>
      <c r="C87" s="1"/>
      <c r="D87" s="1"/>
      <c r="E87" s="1"/>
      <c r="F87" s="1"/>
      <c r="G87" s="1"/>
      <c r="I87" s="5" t="s">
        <v>135</v>
      </c>
      <c r="J87" s="1">
        <v>2.0666666666666669</v>
      </c>
      <c r="L87" s="8"/>
      <c r="M87" s="1"/>
      <c r="N87" s="8"/>
      <c r="O87" s="1"/>
      <c r="Q87" s="33" t="s">
        <v>112</v>
      </c>
      <c r="R87" s="19"/>
      <c r="S87" s="19"/>
      <c r="T87" s="19"/>
      <c r="U87" s="34" t="s">
        <v>113</v>
      </c>
      <c r="V87" s="19"/>
      <c r="W87" s="35"/>
    </row>
    <row r="88" spans="1:23" x14ac:dyDescent="0.25">
      <c r="A88" s="5" t="s">
        <v>9</v>
      </c>
      <c r="B88" s="1">
        <v>0.34260440420078941</v>
      </c>
      <c r="C88" s="1"/>
      <c r="D88" s="1"/>
      <c r="E88" s="1"/>
      <c r="F88" s="1"/>
      <c r="G88" s="1"/>
      <c r="I88" s="5" t="s">
        <v>9</v>
      </c>
      <c r="J88" s="1">
        <v>0.51747248987533423</v>
      </c>
      <c r="L88" s="1"/>
      <c r="M88" s="1"/>
      <c r="N88" s="1"/>
      <c r="O88" s="1"/>
      <c r="Q88" s="33" t="s">
        <v>114</v>
      </c>
      <c r="R88" s="19"/>
      <c r="S88" s="19"/>
      <c r="T88" s="19"/>
      <c r="U88" s="34" t="s">
        <v>144</v>
      </c>
      <c r="V88" s="19"/>
      <c r="W88" s="35"/>
    </row>
    <row r="89" spans="1:23" x14ac:dyDescent="0.25">
      <c r="J89" s="1"/>
      <c r="Q89" s="33" t="s">
        <v>116</v>
      </c>
      <c r="R89" s="19"/>
      <c r="S89" s="19"/>
      <c r="T89" s="19"/>
      <c r="U89" s="34">
        <v>3</v>
      </c>
      <c r="V89" s="19"/>
      <c r="W89" s="35"/>
    </row>
    <row r="90" spans="1:23" x14ac:dyDescent="0.25">
      <c r="Q90" s="33"/>
      <c r="R90" s="19"/>
      <c r="S90" s="19"/>
      <c r="T90" s="19"/>
      <c r="U90" s="34"/>
      <c r="V90" s="19"/>
      <c r="W90" s="35"/>
    </row>
    <row r="91" spans="1:23" x14ac:dyDescent="0.25">
      <c r="Q91" s="33" t="s">
        <v>117</v>
      </c>
      <c r="R91" s="19"/>
      <c r="S91" s="19"/>
      <c r="T91" s="19"/>
      <c r="U91" s="34"/>
      <c r="V91" s="19"/>
      <c r="W91" s="35"/>
    </row>
    <row r="92" spans="1:23" x14ac:dyDescent="0.25">
      <c r="Q92" s="33" t="s">
        <v>118</v>
      </c>
      <c r="R92" s="19"/>
      <c r="S92" s="19"/>
      <c r="T92" s="19"/>
      <c r="U92" s="34">
        <v>-0.24</v>
      </c>
      <c r="V92" s="19"/>
      <c r="W92" s="35"/>
    </row>
    <row r="93" spans="1:23" x14ac:dyDescent="0.25">
      <c r="Q93" s="33" t="s">
        <v>119</v>
      </c>
      <c r="R93" s="19"/>
      <c r="S93" s="19"/>
      <c r="T93" s="19"/>
      <c r="U93" s="34" t="s">
        <v>145</v>
      </c>
      <c r="V93" s="19"/>
      <c r="W93" s="35"/>
    </row>
    <row r="94" spans="1:23" x14ac:dyDescent="0.25">
      <c r="Q94" s="33" t="s">
        <v>121</v>
      </c>
      <c r="R94" s="19"/>
      <c r="S94" s="19"/>
      <c r="T94" s="19"/>
      <c r="U94" s="34">
        <v>0.46150000000000002</v>
      </c>
      <c r="V94" s="19"/>
      <c r="W94" s="35"/>
    </row>
    <row r="95" spans="1:23" x14ac:dyDescent="0.25">
      <c r="Q95" s="33"/>
      <c r="R95" s="19"/>
      <c r="S95" s="19"/>
      <c r="T95" s="19"/>
      <c r="U95" s="34"/>
      <c r="V95" s="19"/>
      <c r="W95" s="35"/>
    </row>
    <row r="96" spans="1:23" x14ac:dyDescent="0.25">
      <c r="Q96" s="33" t="s">
        <v>122</v>
      </c>
      <c r="R96" s="19"/>
      <c r="S96" s="19"/>
      <c r="T96" s="19"/>
      <c r="U96" s="34"/>
      <c r="V96" s="19"/>
      <c r="W96" s="35"/>
    </row>
    <row r="97" spans="17:23" x14ac:dyDescent="0.25">
      <c r="Q97" s="33" t="s">
        <v>123</v>
      </c>
      <c r="R97" s="19"/>
      <c r="S97" s="19"/>
      <c r="T97" s="19"/>
      <c r="U97" s="34">
        <v>0.99150000000000005</v>
      </c>
      <c r="V97" s="19"/>
      <c r="W97" s="35"/>
    </row>
    <row r="98" spans="17:23" x14ac:dyDescent="0.25">
      <c r="Q98" s="33" t="s">
        <v>124</v>
      </c>
      <c r="R98" s="19"/>
      <c r="S98" s="19"/>
      <c r="T98" s="19"/>
      <c r="U98" s="34">
        <v>4.1599999999999998E-2</v>
      </c>
      <c r="V98" s="19"/>
      <c r="W98" s="35"/>
    </row>
    <row r="99" spans="17:23" x14ac:dyDescent="0.25">
      <c r="Q99" s="33" t="s">
        <v>108</v>
      </c>
      <c r="R99" s="19"/>
      <c r="S99" s="19"/>
      <c r="T99" s="19"/>
      <c r="U99" s="34" t="s">
        <v>130</v>
      </c>
      <c r="V99" s="19"/>
      <c r="W99" s="35"/>
    </row>
    <row r="100" spans="17:23" x14ac:dyDescent="0.25">
      <c r="Q100" s="36" t="s">
        <v>126</v>
      </c>
      <c r="R100" s="37"/>
      <c r="S100" s="37"/>
      <c r="T100" s="37"/>
      <c r="U100" s="38" t="s">
        <v>111</v>
      </c>
      <c r="V100" s="37"/>
      <c r="W100" s="3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 1</vt:lpstr>
      <vt:lpstr>Fig 2</vt:lpstr>
      <vt:lpstr>Fig 3</vt:lpstr>
      <vt:lpstr>Fig 4</vt:lpstr>
      <vt:lpstr>Fig 5</vt:lpstr>
      <vt:lpstr>Fig 6</vt:lpstr>
      <vt:lpstr>Fig 7C</vt:lpstr>
      <vt:lpstr>Fig 8</vt:lpstr>
      <vt:lpstr>Fig 9</vt:lpstr>
      <vt:lpstr>S1 Fig Data</vt:lpstr>
      <vt:lpstr>S2 Fig Data</vt:lpstr>
      <vt:lpstr>S3 Fig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Monique Heitmeier</dc:creator>
  <cp:lastModifiedBy>Monique Heitmeier</cp:lastModifiedBy>
  <dcterms:created xsi:type="dcterms:W3CDTF">2019-04-24T16:43:42Z</dcterms:created>
  <dcterms:modified xsi:type="dcterms:W3CDTF">2019-04-25T17:15:04Z</dcterms:modified>
</cp:coreProperties>
</file>